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 activeTab="2"/>
  </bookViews>
  <sheets>
    <sheet name="BULLION" sheetId="1" r:id="rId1"/>
    <sheet name="BASE METAL" sheetId="2" r:id="rId2"/>
    <sheet name="ENERGY" sheetId="3" r:id="rId3"/>
  </sheets>
  <definedNames>
    <definedName name="_xlnm._FilterDatabase" localSheetId="1" hidden="1">'BASE METAL'!$C$28:$C$54</definedName>
  </definedNames>
  <calcPr calcId="124519"/>
</workbook>
</file>

<file path=xl/calcChain.xml><?xml version="1.0" encoding="utf-8"?>
<calcChain xmlns="http://schemas.openxmlformats.org/spreadsheetml/2006/main">
  <c r="I10" i="3"/>
  <c r="H10"/>
  <c r="J10" s="1"/>
  <c r="H11"/>
  <c r="J11" s="1"/>
  <c r="J10" i="2"/>
  <c r="I10"/>
  <c r="H10"/>
  <c r="H11"/>
  <c r="J11" s="1"/>
  <c r="H11" i="1"/>
  <c r="I12"/>
  <c r="H12"/>
  <c r="J12" s="1"/>
  <c r="I13"/>
  <c r="H13"/>
  <c r="I35" i="2"/>
  <c r="H35"/>
  <c r="J35" s="1"/>
  <c r="I34"/>
  <c r="H34"/>
  <c r="I33"/>
  <c r="H33"/>
  <c r="J33" s="1"/>
  <c r="J43"/>
  <c r="I43"/>
  <c r="H43"/>
  <c r="I42"/>
  <c r="H42"/>
  <c r="I49"/>
  <c r="H49"/>
  <c r="I50"/>
  <c r="H50"/>
  <c r="H52"/>
  <c r="I29"/>
  <c r="H29"/>
  <c r="J29" s="1"/>
  <c r="I38"/>
  <c r="H38"/>
  <c r="I36"/>
  <c r="H36"/>
  <c r="I32"/>
  <c r="H32"/>
  <c r="I31"/>
  <c r="H31"/>
  <c r="J31" s="1"/>
  <c r="I48"/>
  <c r="H48"/>
  <c r="I53"/>
  <c r="H53"/>
  <c r="I25"/>
  <c r="H25"/>
  <c r="H26"/>
  <c r="I12" i="3"/>
  <c r="H12"/>
  <c r="I13"/>
  <c r="J13" s="1"/>
  <c r="H13"/>
  <c r="I14"/>
  <c r="H14"/>
  <c r="I15"/>
  <c r="H15"/>
  <c r="I16"/>
  <c r="H16"/>
  <c r="I17"/>
  <c r="H17"/>
  <c r="I18"/>
  <c r="J18" s="1"/>
  <c r="H18"/>
  <c r="H19"/>
  <c r="J20"/>
  <c r="I20"/>
  <c r="H20"/>
  <c r="J12" i="2"/>
  <c r="H12"/>
  <c r="H13"/>
  <c r="J14"/>
  <c r="I14"/>
  <c r="H14"/>
  <c r="J13"/>
  <c r="H21"/>
  <c r="I17"/>
  <c r="H17"/>
  <c r="H15"/>
  <c r="J15"/>
  <c r="J17"/>
  <c r="H16"/>
  <c r="J16" s="1"/>
  <c r="H18"/>
  <c r="H19"/>
  <c r="I20"/>
  <c r="H20"/>
  <c r="I14" i="1"/>
  <c r="H14"/>
  <c r="I15"/>
  <c r="H15"/>
  <c r="I17"/>
  <c r="H17"/>
  <c r="J17" s="1"/>
  <c r="J16"/>
  <c r="H16"/>
  <c r="I19"/>
  <c r="H19"/>
  <c r="J19" s="1"/>
  <c r="I18"/>
  <c r="H18"/>
  <c r="J18" s="1"/>
  <c r="H21"/>
  <c r="J21" s="1"/>
  <c r="H20"/>
  <c r="J20" s="1"/>
  <c r="H22"/>
  <c r="J22" s="1"/>
  <c r="H23"/>
  <c r="J23" s="1"/>
  <c r="H24"/>
  <c r="J24" s="1"/>
  <c r="I25"/>
  <c r="H25"/>
  <c r="I21" i="3"/>
  <c r="H21"/>
  <c r="J21" s="1"/>
  <c r="I21" i="2"/>
  <c r="J21"/>
  <c r="I26" i="1"/>
  <c r="H26"/>
  <c r="J22" i="3"/>
  <c r="H22"/>
  <c r="H23"/>
  <c r="H24"/>
  <c r="H22" i="2"/>
  <c r="J22" s="1"/>
  <c r="H23"/>
  <c r="J23" s="1"/>
  <c r="I28" i="1"/>
  <c r="H28"/>
  <c r="I27"/>
  <c r="H27"/>
  <c r="H29"/>
  <c r="J29" s="1"/>
  <c r="H30"/>
  <c r="J11" l="1"/>
  <c r="J13"/>
  <c r="J50" i="2"/>
  <c r="J42"/>
  <c r="J48"/>
  <c r="J49"/>
  <c r="J34"/>
  <c r="J36"/>
  <c r="J32"/>
  <c r="J38"/>
  <c r="J12" i="3"/>
  <c r="J14"/>
  <c r="J15"/>
  <c r="J16"/>
  <c r="J17"/>
  <c r="J19"/>
  <c r="J18" i="2"/>
  <c r="J19"/>
  <c r="J20"/>
  <c r="J14" i="1"/>
  <c r="J15"/>
  <c r="J27"/>
  <c r="J25"/>
  <c r="J28"/>
  <c r="J26"/>
  <c r="J23" i="3"/>
  <c r="J30" i="1"/>
  <c r="I24" i="3"/>
  <c r="H25"/>
  <c r="J25"/>
  <c r="H24" i="2"/>
  <c r="I31" i="1"/>
  <c r="H31"/>
  <c r="I32"/>
  <c r="H32"/>
  <c r="I33"/>
  <c r="H33"/>
  <c r="I34"/>
  <c r="H34"/>
  <c r="H52"/>
  <c r="I45"/>
  <c r="H45"/>
  <c r="I28" i="3"/>
  <c r="H28"/>
  <c r="I29"/>
  <c r="H29"/>
  <c r="I30"/>
  <c r="H30"/>
  <c r="I31"/>
  <c r="H31"/>
  <c r="I32"/>
  <c r="H32"/>
  <c r="H30" i="2"/>
  <c r="H37" i="1"/>
  <c r="J37" s="1"/>
  <c r="I38"/>
  <c r="H38"/>
  <c r="I39"/>
  <c r="H39"/>
  <c r="I40"/>
  <c r="H40"/>
  <c r="H41"/>
  <c r="I42"/>
  <c r="H42"/>
  <c r="H33" i="3"/>
  <c r="J33" s="1"/>
  <c r="H37" i="2"/>
  <c r="J37" s="1"/>
  <c r="I43" i="1"/>
  <c r="H43"/>
  <c r="I34" i="3"/>
  <c r="H34"/>
  <c r="I35"/>
  <c r="H35"/>
  <c r="J36"/>
  <c r="I36"/>
  <c r="H36"/>
  <c r="H37"/>
  <c r="J37" s="1"/>
  <c r="H39" i="2"/>
  <c r="J39" s="1"/>
  <c r="H40"/>
  <c r="H41"/>
  <c r="I44" i="1"/>
  <c r="H44"/>
  <c r="I47"/>
  <c r="H47"/>
  <c r="H46"/>
  <c r="J46" s="1"/>
  <c r="I48"/>
  <c r="H48"/>
  <c r="H49"/>
  <c r="J49" s="1"/>
  <c r="H50"/>
  <c r="I50"/>
  <c r="H39" i="3"/>
  <c r="H40"/>
  <c r="H41"/>
  <c r="H44"/>
  <c r="H45"/>
  <c r="H46"/>
  <c r="J46" s="1"/>
  <c r="J50" i="1" l="1"/>
  <c r="J32"/>
  <c r="J33"/>
  <c r="J31"/>
  <c r="J24" i="3"/>
  <c r="J26" s="1"/>
  <c r="J24" i="2"/>
  <c r="J27" s="1"/>
  <c r="J25"/>
  <c r="J26"/>
  <c r="J34" i="1"/>
  <c r="J38"/>
  <c r="J31" i="3"/>
  <c r="J49" s="1"/>
  <c r="J48" i="1"/>
  <c r="J47"/>
  <c r="J42"/>
  <c r="J45"/>
  <c r="J28" i="3"/>
  <c r="J29"/>
  <c r="J30"/>
  <c r="J32"/>
  <c r="J30" i="2"/>
  <c r="J39" i="1"/>
  <c r="J40"/>
  <c r="J41"/>
  <c r="J44"/>
  <c r="J43"/>
  <c r="J34" i="3"/>
  <c r="J35"/>
  <c r="J40" i="2"/>
  <c r="J41"/>
  <c r="H38" i="3"/>
  <c r="J38" s="1"/>
  <c r="J39"/>
  <c r="H51" i="1"/>
  <c r="J51" s="1"/>
  <c r="J40" i="3"/>
  <c r="J41"/>
  <c r="I44" i="2"/>
  <c r="H44"/>
  <c r="H45"/>
  <c r="J45" s="1"/>
  <c r="H46"/>
  <c r="J46" s="1"/>
  <c r="H47"/>
  <c r="H53" i="1"/>
  <c r="J53" s="1"/>
  <c r="J52"/>
  <c r="I60"/>
  <c r="H60"/>
  <c r="I54"/>
  <c r="H54"/>
  <c r="I58"/>
  <c r="H42" i="3"/>
  <c r="J42" s="1"/>
  <c r="H43"/>
  <c r="J43" s="1"/>
  <c r="J44"/>
  <c r="H55" i="1"/>
  <c r="J55" s="1"/>
  <c r="H56"/>
  <c r="J56" s="1"/>
  <c r="H57"/>
  <c r="J57" s="1"/>
  <c r="I47" i="3"/>
  <c r="H47"/>
  <c r="J47" s="1"/>
  <c r="I48"/>
  <c r="H48"/>
  <c r="H51" i="2"/>
  <c r="I52"/>
  <c r="H58" i="1"/>
  <c r="I59"/>
  <c r="H59"/>
  <c r="I61"/>
  <c r="H61"/>
  <c r="I62"/>
  <c r="H62"/>
  <c r="H63"/>
  <c r="J63" s="1"/>
  <c r="I64"/>
  <c r="H64"/>
  <c r="J35" l="1"/>
  <c r="J60"/>
  <c r="J54"/>
  <c r="J65" s="1"/>
  <c r="J44" i="2"/>
  <c r="J52"/>
  <c r="J47"/>
  <c r="J53"/>
  <c r="J45" i="3"/>
  <c r="J48"/>
  <c r="J51" i="2"/>
  <c r="J58" i="1"/>
  <c r="J64"/>
  <c r="J59"/>
  <c r="J62"/>
  <c r="J61"/>
  <c r="J54" i="2" l="1"/>
</calcChain>
</file>

<file path=xl/sharedStrings.xml><?xml version="1.0" encoding="utf-8"?>
<sst xmlns="http://schemas.openxmlformats.org/spreadsheetml/2006/main" count="438" uniqueCount="32">
  <si>
    <t xml:space="preserve">                                                                                      </t>
  </si>
  <si>
    <t>AMOUNT(RS.)</t>
  </si>
  <si>
    <t>TOTAL PROFIT OR LOSS (Rs.)</t>
  </si>
  <si>
    <t>DATE</t>
  </si>
  <si>
    <t>SCRIPT</t>
  </si>
  <si>
    <t>LOT</t>
  </si>
  <si>
    <t>POSITION</t>
  </si>
  <si>
    <t>LEVEL</t>
  </si>
  <si>
    <t>TG-1/CLOSED AT</t>
  </si>
  <si>
    <t>TG-2</t>
  </si>
  <si>
    <t>TG-1</t>
  </si>
  <si>
    <t>NAT GAS</t>
  </si>
  <si>
    <t>1250</t>
  </si>
  <si>
    <t>BUY</t>
  </si>
  <si>
    <t>CRUDE</t>
  </si>
  <si>
    <t>100</t>
  </si>
  <si>
    <t>SELL</t>
  </si>
  <si>
    <t>SILVER</t>
  </si>
  <si>
    <t>30</t>
  </si>
  <si>
    <t>GOLD</t>
  </si>
  <si>
    <t>TOTAL PROFIT IN JANUARY MONTH</t>
  </si>
  <si>
    <t>1000</t>
  </si>
  <si>
    <t>COPPER</t>
  </si>
  <si>
    <t>2500</t>
  </si>
  <si>
    <t>ALUMINI</t>
  </si>
  <si>
    <t>COMMODITY ENERGY TRACK-SHEET-2020</t>
  </si>
  <si>
    <t>COMMODITY BASE METALTRACK-SHEET-2020</t>
  </si>
  <si>
    <t>COMMODITY BULLION TRACK-SHEET-2020</t>
  </si>
  <si>
    <t>ZINCMINI</t>
  </si>
  <si>
    <t xml:space="preserve">GOLD </t>
  </si>
  <si>
    <t>LEADMINI</t>
  </si>
  <si>
    <t>TOTAL PROFIT IN FEBRUARY MONTH</t>
  </si>
</sst>
</file>

<file path=xl/styles.xml><?xml version="1.0" encoding="utf-8"?>
<styleSheet xmlns="http://schemas.openxmlformats.org/spreadsheetml/2006/main">
  <numFmts count="1">
    <numFmt numFmtId="164" formatCode="[$-409]d\-mmm\-yy;@"/>
  </numFmts>
  <fonts count="1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Algerian"/>
      <family val="5"/>
    </font>
    <font>
      <b/>
      <sz val="12"/>
      <color theme="1"/>
      <name val="Cambria"/>
      <family val="1"/>
      <scheme val="maj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</font>
    <font>
      <sz val="12"/>
      <name val="Calibri"/>
      <family val="2"/>
    </font>
    <font>
      <sz val="12"/>
      <color rgb="FFFF0000"/>
      <name val="Calibri"/>
      <family val="2"/>
    </font>
    <font>
      <b/>
      <sz val="12"/>
      <color rgb="FF0000CC"/>
      <name val="Calibri"/>
      <family val="2"/>
      <scheme val="minor"/>
    </font>
    <font>
      <b/>
      <sz val="12"/>
      <color rgb="FF002060"/>
      <name val="Calibri"/>
      <family val="2"/>
    </font>
    <font>
      <b/>
      <sz val="16"/>
      <color theme="1"/>
      <name val="Cambria"/>
      <family val="1"/>
      <scheme val="major"/>
    </font>
  </fonts>
  <fills count="6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49" fontId="3" fillId="3" borderId="14" xfId="0" applyNumberFormat="1" applyFont="1" applyFill="1" applyBorder="1" applyAlignment="1">
      <alignment horizontal="center" vertical="center"/>
    </xf>
    <xf numFmtId="49" fontId="3" fillId="3" borderId="10" xfId="0" applyNumberFormat="1" applyFont="1" applyFill="1" applyBorder="1" applyAlignment="1">
      <alignment horizontal="center" vertical="center"/>
    </xf>
    <xf numFmtId="2" fontId="3" fillId="3" borderId="14" xfId="0" applyNumberFormat="1" applyFont="1" applyFill="1" applyBorder="1" applyAlignment="1">
      <alignment horizontal="center" vertical="center"/>
    </xf>
    <xf numFmtId="2" fontId="3" fillId="3" borderId="10" xfId="0" applyNumberFormat="1" applyFont="1" applyFill="1" applyBorder="1" applyAlignment="1">
      <alignment horizontal="center" vertical="center"/>
    </xf>
    <xf numFmtId="164" fontId="4" fillId="4" borderId="16" xfId="0" applyNumberFormat="1" applyFont="1" applyFill="1" applyBorder="1" applyAlignment="1">
      <alignment horizontal="center" vertical="center"/>
    </xf>
    <xf numFmtId="49" fontId="4" fillId="4" borderId="17" xfId="0" applyNumberFormat="1" applyFont="1" applyFill="1" applyBorder="1" applyAlignment="1">
      <alignment horizontal="center" vertical="center"/>
    </xf>
    <xf numFmtId="2" fontId="4" fillId="4" borderId="17" xfId="0" applyNumberFormat="1" applyFont="1" applyFill="1" applyBorder="1" applyAlignment="1">
      <alignment horizontal="center" vertical="center"/>
    </xf>
    <xf numFmtId="2" fontId="5" fillId="4" borderId="16" xfId="0" applyNumberFormat="1" applyFont="1" applyFill="1" applyBorder="1" applyAlignment="1">
      <alignment horizontal="center" vertical="center"/>
    </xf>
    <xf numFmtId="2" fontId="6" fillId="4" borderId="16" xfId="0" applyNumberFormat="1" applyFont="1" applyFill="1" applyBorder="1" applyAlignment="1">
      <alignment horizontal="center" vertical="center"/>
    </xf>
    <xf numFmtId="2" fontId="7" fillId="4" borderId="16" xfId="0" applyNumberFormat="1" applyFont="1" applyFill="1" applyBorder="1" applyAlignment="1">
      <alignment horizontal="center" vertical="center"/>
    </xf>
    <xf numFmtId="2" fontId="9" fillId="5" borderId="16" xfId="0" applyNumberFormat="1" applyFont="1" applyFill="1" applyBorder="1" applyAlignment="1">
      <alignment horizontal="center" vertical="center"/>
    </xf>
    <xf numFmtId="2" fontId="7" fillId="0" borderId="0" xfId="0" applyNumberFormat="1" applyFont="1" applyFill="1" applyBorder="1" applyAlignment="1">
      <alignment horizontal="center" vertical="center"/>
    </xf>
    <xf numFmtId="49" fontId="4" fillId="4" borderId="21" xfId="0" applyNumberFormat="1" applyFont="1" applyFill="1" applyBorder="1" applyAlignment="1">
      <alignment horizontal="center" vertical="center"/>
    </xf>
    <xf numFmtId="49" fontId="4" fillId="4" borderId="22" xfId="0" applyNumberFormat="1" applyFont="1" applyFill="1" applyBorder="1" applyAlignment="1">
      <alignment horizontal="center" vertical="center"/>
    </xf>
    <xf numFmtId="49" fontId="4" fillId="4" borderId="23" xfId="0" applyNumberFormat="1" applyFont="1" applyFill="1" applyBorder="1" applyAlignment="1">
      <alignment horizontal="center" vertical="center"/>
    </xf>
    <xf numFmtId="49" fontId="3" fillId="3" borderId="9" xfId="0" applyNumberFormat="1" applyFont="1" applyFill="1" applyBorder="1" applyAlignment="1">
      <alignment horizontal="center" vertical="center"/>
    </xf>
    <xf numFmtId="164" fontId="8" fillId="0" borderId="18" xfId="0" applyNumberFormat="1" applyFont="1" applyFill="1" applyBorder="1" applyAlignment="1">
      <alignment horizontal="center"/>
    </xf>
    <xf numFmtId="164" fontId="8" fillId="0" borderId="24" xfId="0" applyNumberFormat="1" applyFont="1" applyFill="1" applyBorder="1" applyAlignment="1">
      <alignment horizontal="center"/>
    </xf>
    <xf numFmtId="164" fontId="8" fillId="0" borderId="19" xfId="0" applyNumberFormat="1" applyFont="1" applyFill="1" applyBorder="1" applyAlignment="1">
      <alignment horizontal="center"/>
    </xf>
    <xf numFmtId="164" fontId="8" fillId="0" borderId="20" xfId="0" applyNumberFormat="1" applyFont="1" applyFill="1" applyBorder="1" applyAlignment="1">
      <alignment horizontal="center"/>
    </xf>
    <xf numFmtId="2" fontId="9" fillId="0" borderId="16" xfId="0" applyNumberFormat="1" applyFont="1" applyFill="1" applyBorder="1" applyAlignment="1">
      <alignment horizontal="center" vertical="center"/>
    </xf>
    <xf numFmtId="0" fontId="0" fillId="0" borderId="0" xfId="0" applyFill="1"/>
    <xf numFmtId="49" fontId="4" fillId="4" borderId="16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/>
    </xf>
    <xf numFmtId="49" fontId="1" fillId="2" borderId="2" xfId="0" applyNumberFormat="1" applyFont="1" applyFill="1" applyBorder="1" applyAlignment="1">
      <alignment horizontal="center"/>
    </xf>
    <xf numFmtId="49" fontId="1" fillId="2" borderId="3" xfId="0" applyNumberFormat="1" applyFont="1" applyFill="1" applyBorder="1" applyAlignment="1">
      <alignment horizontal="center"/>
    </xf>
    <xf numFmtId="49" fontId="1" fillId="2" borderId="4" xfId="0" applyNumberFormat="1" applyFont="1" applyFill="1" applyBorder="1" applyAlignment="1">
      <alignment horizontal="center"/>
    </xf>
    <xf numFmtId="49" fontId="1" fillId="2" borderId="0" xfId="0" applyNumberFormat="1" applyFont="1" applyFill="1" applyBorder="1" applyAlignment="1">
      <alignment horizontal="center"/>
    </xf>
    <xf numFmtId="49" fontId="1" fillId="2" borderId="5" xfId="0" applyNumberFormat="1" applyFont="1" applyFill="1" applyBorder="1" applyAlignment="1">
      <alignment horizontal="center"/>
    </xf>
    <xf numFmtId="49" fontId="1" fillId="2" borderId="6" xfId="0" applyNumberFormat="1" applyFont="1" applyFill="1" applyBorder="1" applyAlignment="1">
      <alignment horizontal="center"/>
    </xf>
    <xf numFmtId="49" fontId="1" fillId="2" borderId="7" xfId="0" applyNumberFormat="1" applyFont="1" applyFill="1" applyBorder="1" applyAlignment="1">
      <alignment horizontal="center"/>
    </xf>
    <xf numFmtId="49" fontId="1" fillId="2" borderId="8" xfId="0" applyNumberFormat="1" applyFont="1" applyFill="1" applyBorder="1" applyAlignment="1">
      <alignment horizontal="center"/>
    </xf>
    <xf numFmtId="0" fontId="10" fillId="3" borderId="9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2" fontId="3" fillId="3" borderId="11" xfId="0" applyNumberFormat="1" applyFont="1" applyFill="1" applyBorder="1" applyAlignment="1">
      <alignment horizontal="center" vertical="center"/>
    </xf>
    <xf numFmtId="2" fontId="3" fillId="3" borderId="12" xfId="0" applyNumberFormat="1" applyFont="1" applyFill="1" applyBorder="1" applyAlignment="1">
      <alignment horizontal="center" vertical="center"/>
    </xf>
    <xf numFmtId="2" fontId="3" fillId="3" borderId="13" xfId="0" applyNumberFormat="1" applyFont="1" applyFill="1" applyBorder="1" applyAlignment="1">
      <alignment horizontal="center" vertical="center" wrapText="1"/>
    </xf>
    <xf numFmtId="2" fontId="3" fillId="3" borderId="15" xfId="0" applyNumberFormat="1" applyFont="1" applyFill="1" applyBorder="1" applyAlignment="1">
      <alignment horizontal="center" vertical="center" wrapText="1"/>
    </xf>
    <xf numFmtId="164" fontId="8" fillId="5" borderId="18" xfId="0" applyNumberFormat="1" applyFont="1" applyFill="1" applyBorder="1" applyAlignment="1">
      <alignment horizontal="center"/>
    </xf>
    <xf numFmtId="164" fontId="8" fillId="5" borderId="19" xfId="0" applyNumberFormat="1" applyFont="1" applyFill="1" applyBorder="1" applyAlignment="1">
      <alignment horizontal="center"/>
    </xf>
    <xf numFmtId="164" fontId="8" fillId="5" borderId="20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youtube.com/user/researchinn" TargetMode="External"/><Relationship Id="rId3" Type="http://schemas.openxmlformats.org/officeDocument/2006/relationships/hyperlink" Target="https://twitter.com/researchinn" TargetMode="External"/><Relationship Id="rId7" Type="http://schemas.openxmlformats.org/officeDocument/2006/relationships/image" Target="../media/image4.png"/><Relationship Id="rId2" Type="http://schemas.openxmlformats.org/officeDocument/2006/relationships/image" Target="../media/image1.png"/><Relationship Id="rId1" Type="http://schemas.openxmlformats.org/officeDocument/2006/relationships/hyperlink" Target="https://www.facebook.com/researchinn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plus.google.com/u/0/113096364474063034190/" TargetMode="External"/><Relationship Id="rId4" Type="http://schemas.openxmlformats.org/officeDocument/2006/relationships/image" Target="../media/image2.png"/><Relationship Id="rId9" Type="http://schemas.openxmlformats.org/officeDocument/2006/relationships/image" Target="../media/image5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youtube.com/user/researchinn" TargetMode="External"/><Relationship Id="rId3" Type="http://schemas.openxmlformats.org/officeDocument/2006/relationships/hyperlink" Target="https://twitter.com/researchinn" TargetMode="External"/><Relationship Id="rId7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hyperlink" Target="https://www.facebook.com/researchinn" TargetMode="External"/><Relationship Id="rId6" Type="http://schemas.openxmlformats.org/officeDocument/2006/relationships/hyperlink" Target="https://plus.google.com/u/0/113096364474063034190/" TargetMode="External"/><Relationship Id="rId5" Type="http://schemas.openxmlformats.org/officeDocument/2006/relationships/image" Target="../media/image4.png"/><Relationship Id="rId4" Type="http://schemas.openxmlformats.org/officeDocument/2006/relationships/image" Target="../media/image2.png"/><Relationship Id="rId9" Type="http://schemas.openxmlformats.org/officeDocument/2006/relationships/image" Target="../media/image5.pn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hyperlink" Target="http://www.youtube.com/user/researchinn" TargetMode="External"/><Relationship Id="rId3" Type="http://schemas.openxmlformats.org/officeDocument/2006/relationships/hyperlink" Target="https://twitter.com/researchinn" TargetMode="External"/><Relationship Id="rId7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hyperlink" Target="https://www.facebook.com/researchinn" TargetMode="External"/><Relationship Id="rId6" Type="http://schemas.openxmlformats.org/officeDocument/2006/relationships/hyperlink" Target="https://plus.google.com/u/0/113096364474063034190/" TargetMode="External"/><Relationship Id="rId5" Type="http://schemas.openxmlformats.org/officeDocument/2006/relationships/image" Target="../media/image4.png"/><Relationship Id="rId4" Type="http://schemas.openxmlformats.org/officeDocument/2006/relationships/image" Target="../media/image2.png"/><Relationship Id="rId9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676275</xdr:colOff>
      <xdr:row>1</xdr:row>
      <xdr:rowOff>142874</xdr:rowOff>
    </xdr:from>
    <xdr:to>
      <xdr:col>9</xdr:col>
      <xdr:colOff>676276</xdr:colOff>
      <xdr:row>3</xdr:row>
      <xdr:rowOff>133349</xdr:rowOff>
    </xdr:to>
    <xdr:pic>
      <xdr:nvPicPr>
        <xdr:cNvPr id="2" name="Picture 1053" descr="http://www.researchinn.com/image/facebook1.png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9229725" y="333374"/>
          <a:ext cx="1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</xdr:row>
      <xdr:rowOff>171450</xdr:rowOff>
    </xdr:from>
    <xdr:to>
      <xdr:col>9</xdr:col>
      <xdr:colOff>0</xdr:colOff>
      <xdr:row>4</xdr:row>
      <xdr:rowOff>0</xdr:rowOff>
    </xdr:to>
    <xdr:pic>
      <xdr:nvPicPr>
        <xdr:cNvPr id="3" name="Picture 1054" descr="http://www.researchinn.com/image/twitter1.png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8553450" y="361950"/>
          <a:ext cx="0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1057276</xdr:colOff>
      <xdr:row>1</xdr:row>
      <xdr:rowOff>152400</xdr:rowOff>
    </xdr:from>
    <xdr:to>
      <xdr:col>9</xdr:col>
      <xdr:colOff>1061086</xdr:colOff>
      <xdr:row>3</xdr:row>
      <xdr:rowOff>142875</xdr:rowOff>
    </xdr:to>
    <xdr:pic>
      <xdr:nvPicPr>
        <xdr:cNvPr id="4" name="Picture 1055" descr="http://www.researchinn.com/image/google_plus1.png">
          <a:hlinkClick xmlns:r="http://schemas.openxmlformats.org/officeDocument/2006/relationships" r:id="rId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9610726" y="342900"/>
          <a:ext cx="381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285750</xdr:colOff>
      <xdr:row>1</xdr:row>
      <xdr:rowOff>0</xdr:rowOff>
    </xdr:from>
    <xdr:to>
      <xdr:col>3</xdr:col>
      <xdr:colOff>85725</xdr:colOff>
      <xdr:row>4</xdr:row>
      <xdr:rowOff>28575</xdr:rowOff>
    </xdr:to>
    <xdr:pic>
      <xdr:nvPicPr>
        <xdr:cNvPr id="5" name="Picture 8" descr="ResearchInn.png"/>
        <xdr:cNvPicPr>
          <a:picLocks noChangeAspect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285750" y="190500"/>
          <a:ext cx="2333625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657225</xdr:colOff>
      <xdr:row>1</xdr:row>
      <xdr:rowOff>104775</xdr:rowOff>
    </xdr:from>
    <xdr:to>
      <xdr:col>7</xdr:col>
      <xdr:colOff>661035</xdr:colOff>
      <xdr:row>3</xdr:row>
      <xdr:rowOff>95250</xdr:rowOff>
    </xdr:to>
    <xdr:pic>
      <xdr:nvPicPr>
        <xdr:cNvPr id="6" name="Picture 1053" descr="http://www.researchinn.com/image/facebook1.png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248525" y="295275"/>
          <a:ext cx="432435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352425</xdr:colOff>
      <xdr:row>1</xdr:row>
      <xdr:rowOff>104775</xdr:rowOff>
    </xdr:from>
    <xdr:to>
      <xdr:col>8</xdr:col>
      <xdr:colOff>609600</xdr:colOff>
      <xdr:row>3</xdr:row>
      <xdr:rowOff>95250</xdr:rowOff>
    </xdr:to>
    <xdr:pic>
      <xdr:nvPicPr>
        <xdr:cNvPr id="7" name="Picture 1055" descr="http://www.researchinn.com/image/google_plus1.png">
          <a:hlinkClick xmlns:r="http://schemas.openxmlformats.org/officeDocument/2006/relationships" r:id="rId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8096250" y="295275"/>
          <a:ext cx="36195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152400</xdr:colOff>
      <xdr:row>1</xdr:row>
      <xdr:rowOff>104775</xdr:rowOff>
    </xdr:from>
    <xdr:to>
      <xdr:col>9</xdr:col>
      <xdr:colOff>523875</xdr:colOff>
      <xdr:row>3</xdr:row>
      <xdr:rowOff>95250</xdr:rowOff>
    </xdr:to>
    <xdr:pic>
      <xdr:nvPicPr>
        <xdr:cNvPr id="8" name="Picture 1056" descr="http://www.researchinn.com/image/youtube1.png">
          <a:hlinkClick xmlns:r="http://schemas.openxmlformats.org/officeDocument/2006/relationships" r:id="rId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8705850" y="295275"/>
          <a:ext cx="371475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676275</xdr:colOff>
      <xdr:row>1</xdr:row>
      <xdr:rowOff>142874</xdr:rowOff>
    </xdr:from>
    <xdr:to>
      <xdr:col>9</xdr:col>
      <xdr:colOff>676276</xdr:colOff>
      <xdr:row>3</xdr:row>
      <xdr:rowOff>133349</xdr:rowOff>
    </xdr:to>
    <xdr:pic>
      <xdr:nvPicPr>
        <xdr:cNvPr id="2" name="Picture 1053" descr="http://www.researchinn.com/image/facebook1.png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591550" y="333374"/>
          <a:ext cx="1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</xdr:row>
      <xdr:rowOff>171450</xdr:rowOff>
    </xdr:from>
    <xdr:to>
      <xdr:col>9</xdr:col>
      <xdr:colOff>0</xdr:colOff>
      <xdr:row>4</xdr:row>
      <xdr:rowOff>0</xdr:rowOff>
    </xdr:to>
    <xdr:pic>
      <xdr:nvPicPr>
        <xdr:cNvPr id="3" name="Picture 1054" descr="http://www.researchinn.com/image/twitter1.png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7915275" y="361950"/>
          <a:ext cx="0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285750</xdr:colOff>
      <xdr:row>1</xdr:row>
      <xdr:rowOff>0</xdr:rowOff>
    </xdr:from>
    <xdr:to>
      <xdr:col>2</xdr:col>
      <xdr:colOff>1028700</xdr:colOff>
      <xdr:row>4</xdr:row>
      <xdr:rowOff>28575</xdr:rowOff>
    </xdr:to>
    <xdr:pic>
      <xdr:nvPicPr>
        <xdr:cNvPr id="4" name="Picture 8" descr="ResearchInn.png"/>
        <xdr:cNvPicPr>
          <a:picLocks noChangeAspect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285750" y="190500"/>
          <a:ext cx="3000375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657225</xdr:colOff>
      <xdr:row>1</xdr:row>
      <xdr:rowOff>104775</xdr:rowOff>
    </xdr:from>
    <xdr:to>
      <xdr:col>7</xdr:col>
      <xdr:colOff>661035</xdr:colOff>
      <xdr:row>3</xdr:row>
      <xdr:rowOff>95250</xdr:rowOff>
    </xdr:to>
    <xdr:pic>
      <xdr:nvPicPr>
        <xdr:cNvPr id="5" name="Picture 1053" descr="http://www.researchinn.com/image/facebook1.png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877050" y="295275"/>
          <a:ext cx="381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352425</xdr:colOff>
      <xdr:row>1</xdr:row>
      <xdr:rowOff>104775</xdr:rowOff>
    </xdr:from>
    <xdr:to>
      <xdr:col>8</xdr:col>
      <xdr:colOff>609600</xdr:colOff>
      <xdr:row>3</xdr:row>
      <xdr:rowOff>95250</xdr:rowOff>
    </xdr:to>
    <xdr:pic>
      <xdr:nvPicPr>
        <xdr:cNvPr id="6" name="Picture 1055" descr="http://www.researchinn.com/image/google_plus1.png">
          <a:hlinkClick xmlns:r="http://schemas.openxmlformats.org/officeDocument/2006/relationships" r:id="rId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7381875" y="295275"/>
          <a:ext cx="257175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152400</xdr:colOff>
      <xdr:row>1</xdr:row>
      <xdr:rowOff>104775</xdr:rowOff>
    </xdr:from>
    <xdr:to>
      <xdr:col>9</xdr:col>
      <xdr:colOff>523875</xdr:colOff>
      <xdr:row>3</xdr:row>
      <xdr:rowOff>95250</xdr:rowOff>
    </xdr:to>
    <xdr:pic>
      <xdr:nvPicPr>
        <xdr:cNvPr id="7" name="Picture 1056" descr="http://www.researchinn.com/image/youtube1.png">
          <a:hlinkClick xmlns:r="http://schemas.openxmlformats.org/officeDocument/2006/relationships" r:id="rId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8067675" y="295275"/>
          <a:ext cx="371475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676275</xdr:colOff>
      <xdr:row>1</xdr:row>
      <xdr:rowOff>142874</xdr:rowOff>
    </xdr:from>
    <xdr:to>
      <xdr:col>9</xdr:col>
      <xdr:colOff>676276</xdr:colOff>
      <xdr:row>3</xdr:row>
      <xdr:rowOff>133349</xdr:rowOff>
    </xdr:to>
    <xdr:pic>
      <xdr:nvPicPr>
        <xdr:cNvPr id="2" name="Picture 1053" descr="http://www.researchinn.com/image/facebook1.png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591550" y="333374"/>
          <a:ext cx="1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</xdr:row>
      <xdr:rowOff>171450</xdr:rowOff>
    </xdr:from>
    <xdr:to>
      <xdr:col>9</xdr:col>
      <xdr:colOff>0</xdr:colOff>
      <xdr:row>4</xdr:row>
      <xdr:rowOff>0</xdr:rowOff>
    </xdr:to>
    <xdr:pic>
      <xdr:nvPicPr>
        <xdr:cNvPr id="3" name="Picture 1054" descr="http://www.researchinn.com/image/twitter1.png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7915275" y="361950"/>
          <a:ext cx="0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285750</xdr:colOff>
      <xdr:row>1</xdr:row>
      <xdr:rowOff>0</xdr:rowOff>
    </xdr:from>
    <xdr:to>
      <xdr:col>2</xdr:col>
      <xdr:colOff>866775</xdr:colOff>
      <xdr:row>4</xdr:row>
      <xdr:rowOff>28575</xdr:rowOff>
    </xdr:to>
    <xdr:pic>
      <xdr:nvPicPr>
        <xdr:cNvPr id="4" name="Picture 8" descr="ResearchInn.png"/>
        <xdr:cNvPicPr>
          <a:picLocks noChangeAspect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285750" y="190500"/>
          <a:ext cx="285750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657225</xdr:colOff>
      <xdr:row>1</xdr:row>
      <xdr:rowOff>104775</xdr:rowOff>
    </xdr:from>
    <xdr:to>
      <xdr:col>7</xdr:col>
      <xdr:colOff>661035</xdr:colOff>
      <xdr:row>3</xdr:row>
      <xdr:rowOff>95250</xdr:rowOff>
    </xdr:to>
    <xdr:pic>
      <xdr:nvPicPr>
        <xdr:cNvPr id="5" name="Picture 1053" descr="http://www.researchinn.com/image/facebook1.png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305675" y="295275"/>
          <a:ext cx="381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352425</xdr:colOff>
      <xdr:row>1</xdr:row>
      <xdr:rowOff>104775</xdr:rowOff>
    </xdr:from>
    <xdr:to>
      <xdr:col>8</xdr:col>
      <xdr:colOff>609600</xdr:colOff>
      <xdr:row>3</xdr:row>
      <xdr:rowOff>95250</xdr:rowOff>
    </xdr:to>
    <xdr:pic>
      <xdr:nvPicPr>
        <xdr:cNvPr id="6" name="Picture 1055" descr="http://www.researchinn.com/image/google_plus1.png">
          <a:hlinkClick xmlns:r="http://schemas.openxmlformats.org/officeDocument/2006/relationships" r:id="rId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7658100" y="295275"/>
          <a:ext cx="257175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152400</xdr:colOff>
      <xdr:row>1</xdr:row>
      <xdr:rowOff>104775</xdr:rowOff>
    </xdr:from>
    <xdr:to>
      <xdr:col>9</xdr:col>
      <xdr:colOff>523875</xdr:colOff>
      <xdr:row>3</xdr:row>
      <xdr:rowOff>95250</xdr:rowOff>
    </xdr:to>
    <xdr:pic>
      <xdr:nvPicPr>
        <xdr:cNvPr id="7" name="Picture 1056" descr="http://www.researchinn.com/image/youtube1.png">
          <a:hlinkClick xmlns:r="http://schemas.openxmlformats.org/officeDocument/2006/relationships" r:id="rId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8067675" y="295275"/>
          <a:ext cx="371475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65"/>
  <sheetViews>
    <sheetView topLeftCell="A19" workbookViewId="0">
      <selection activeCell="I11" sqref="I11"/>
    </sheetView>
  </sheetViews>
  <sheetFormatPr defaultRowHeight="15"/>
  <cols>
    <col min="1" max="1" width="13.42578125" customWidth="1"/>
    <col min="2" max="3" width="12.28515625" customWidth="1"/>
    <col min="5" max="5" width="13.85546875" customWidth="1"/>
    <col min="6" max="6" width="20.42578125" customWidth="1"/>
    <col min="7" max="7" width="14.85546875" customWidth="1"/>
    <col min="8" max="8" width="14.28515625" customWidth="1"/>
    <col min="9" max="9" width="13.28515625" customWidth="1"/>
    <col min="10" max="10" width="23" customWidth="1"/>
  </cols>
  <sheetData>
    <row r="1" spans="1:10">
      <c r="A1" s="24" t="s">
        <v>0</v>
      </c>
      <c r="B1" s="25"/>
      <c r="C1" s="25"/>
      <c r="D1" s="25"/>
      <c r="E1" s="25"/>
      <c r="F1" s="25"/>
      <c r="G1" s="25"/>
      <c r="H1" s="25"/>
      <c r="I1" s="25"/>
      <c r="J1" s="26"/>
    </row>
    <row r="2" spans="1:10">
      <c r="A2" s="27"/>
      <c r="B2" s="28"/>
      <c r="C2" s="28"/>
      <c r="D2" s="28"/>
      <c r="E2" s="28"/>
      <c r="F2" s="28"/>
      <c r="G2" s="28"/>
      <c r="H2" s="28"/>
      <c r="I2" s="28"/>
      <c r="J2" s="29"/>
    </row>
    <row r="3" spans="1:10">
      <c r="A3" s="27"/>
      <c r="B3" s="28"/>
      <c r="C3" s="28"/>
      <c r="D3" s="28"/>
      <c r="E3" s="28"/>
      <c r="F3" s="28"/>
      <c r="G3" s="28"/>
      <c r="H3" s="28"/>
      <c r="I3" s="28"/>
      <c r="J3" s="29"/>
    </row>
    <row r="4" spans="1:10">
      <c r="A4" s="27"/>
      <c r="B4" s="28"/>
      <c r="C4" s="28"/>
      <c r="D4" s="28"/>
      <c r="E4" s="28"/>
      <c r="F4" s="28"/>
      <c r="G4" s="28"/>
      <c r="H4" s="28"/>
      <c r="I4" s="28"/>
      <c r="J4" s="29"/>
    </row>
    <row r="5" spans="1:10" ht="15.75" thickBot="1">
      <c r="A5" s="30"/>
      <c r="B5" s="31"/>
      <c r="C5" s="31"/>
      <c r="D5" s="31"/>
      <c r="E5" s="31"/>
      <c r="F5" s="31"/>
      <c r="G5" s="31"/>
      <c r="H5" s="31"/>
      <c r="I5" s="31"/>
      <c r="J5" s="32"/>
    </row>
    <row r="6" spans="1:10" ht="22.5" thickBot="1">
      <c r="A6" s="33" t="s">
        <v>27</v>
      </c>
      <c r="B6" s="34"/>
      <c r="C6" s="34"/>
      <c r="D6" s="34"/>
      <c r="E6" s="34"/>
      <c r="F6" s="34"/>
      <c r="G6" s="34"/>
      <c r="H6" s="35" t="s">
        <v>1</v>
      </c>
      <c r="I6" s="36"/>
      <c r="J6" s="37" t="s">
        <v>2</v>
      </c>
    </row>
    <row r="7" spans="1:10" ht="16.5" thickBot="1">
      <c r="A7" s="1" t="s">
        <v>3</v>
      </c>
      <c r="B7" s="16" t="s">
        <v>4</v>
      </c>
      <c r="C7" s="1" t="s">
        <v>6</v>
      </c>
      <c r="D7" s="1" t="s">
        <v>5</v>
      </c>
      <c r="E7" s="3" t="s">
        <v>7</v>
      </c>
      <c r="F7" s="3" t="s">
        <v>8</v>
      </c>
      <c r="G7" s="4" t="s">
        <v>9</v>
      </c>
      <c r="H7" s="3" t="s">
        <v>10</v>
      </c>
      <c r="I7" s="4" t="s">
        <v>9</v>
      </c>
      <c r="J7" s="38"/>
    </row>
    <row r="8" spans="1:10" ht="15.75">
      <c r="A8" s="5"/>
      <c r="B8" s="6"/>
      <c r="C8" s="6"/>
      <c r="D8" s="6"/>
      <c r="E8" s="7"/>
      <c r="F8" s="7"/>
      <c r="G8" s="7"/>
      <c r="H8" s="8"/>
      <c r="I8" s="8"/>
      <c r="J8" s="9"/>
    </row>
    <row r="9" spans="1:10" ht="15.75">
      <c r="A9" s="5"/>
      <c r="B9" s="6"/>
      <c r="C9" s="6"/>
      <c r="D9" s="6"/>
      <c r="E9" s="7"/>
      <c r="F9" s="7"/>
      <c r="G9" s="7"/>
      <c r="H9" s="8"/>
      <c r="I9" s="8"/>
      <c r="J9" s="9"/>
    </row>
    <row r="10" spans="1:10" ht="15.75">
      <c r="A10" s="5"/>
      <c r="B10" s="6"/>
      <c r="C10" s="6"/>
      <c r="D10" s="6"/>
      <c r="E10" s="7"/>
      <c r="F10" s="7"/>
      <c r="G10" s="7"/>
      <c r="H10" s="8"/>
      <c r="I10" s="8"/>
      <c r="J10" s="9"/>
    </row>
    <row r="11" spans="1:10" ht="15.75">
      <c r="A11" s="5">
        <v>43882</v>
      </c>
      <c r="B11" s="6" t="s">
        <v>17</v>
      </c>
      <c r="C11" s="6" t="s">
        <v>13</v>
      </c>
      <c r="D11" s="6" t="s">
        <v>18</v>
      </c>
      <c r="E11" s="7">
        <v>47300</v>
      </c>
      <c r="F11" s="7">
        <v>47376</v>
      </c>
      <c r="G11" s="7">
        <v>0</v>
      </c>
      <c r="H11" s="8">
        <f>(F11-E11)*D11*2</f>
        <v>4560</v>
      </c>
      <c r="I11" s="8">
        <v>0</v>
      </c>
      <c r="J11" s="9">
        <f t="shared" ref="J11" si="0">SUM(H11+I11)</f>
        <v>4560</v>
      </c>
    </row>
    <row r="12" spans="1:10" ht="15.75">
      <c r="A12" s="5">
        <v>43881</v>
      </c>
      <c r="B12" s="6" t="s">
        <v>17</v>
      </c>
      <c r="C12" s="6" t="s">
        <v>13</v>
      </c>
      <c r="D12" s="6" t="s">
        <v>18</v>
      </c>
      <c r="E12" s="7">
        <v>47480</v>
      </c>
      <c r="F12" s="7">
        <v>47650</v>
      </c>
      <c r="G12" s="7">
        <v>47800</v>
      </c>
      <c r="H12" s="8">
        <f>(F12-E12)*D12</f>
        <v>5100</v>
      </c>
      <c r="I12" s="8">
        <f>(G12-E12)*D12</f>
        <v>9600</v>
      </c>
      <c r="J12" s="9">
        <f t="shared" ref="J12" si="1">SUM(H12+I12)</f>
        <v>14700</v>
      </c>
    </row>
    <row r="13" spans="1:10" ht="15.75">
      <c r="A13" s="5">
        <v>43881</v>
      </c>
      <c r="B13" s="6" t="s">
        <v>19</v>
      </c>
      <c r="C13" s="6" t="s">
        <v>13</v>
      </c>
      <c r="D13" s="6" t="s">
        <v>15</v>
      </c>
      <c r="E13" s="7">
        <v>41650</v>
      </c>
      <c r="F13" s="7">
        <v>41700</v>
      </c>
      <c r="G13" s="7">
        <v>41750</v>
      </c>
      <c r="H13" s="8">
        <f>(F13-E13)*D13</f>
        <v>5000</v>
      </c>
      <c r="I13" s="8">
        <f>(G13-E13)*D13</f>
        <v>10000</v>
      </c>
      <c r="J13" s="9">
        <f t="shared" ref="J13" si="2">SUM(H13+I13)</f>
        <v>15000</v>
      </c>
    </row>
    <row r="14" spans="1:10" ht="15.75">
      <c r="A14" s="5">
        <v>43880</v>
      </c>
      <c r="B14" s="6" t="s">
        <v>19</v>
      </c>
      <c r="C14" s="6" t="s">
        <v>13</v>
      </c>
      <c r="D14" s="6" t="s">
        <v>15</v>
      </c>
      <c r="E14" s="7">
        <v>41480</v>
      </c>
      <c r="F14" s="7">
        <v>41530</v>
      </c>
      <c r="G14" s="7">
        <v>41580</v>
      </c>
      <c r="H14" s="8">
        <f>(F14-E14)*D14</f>
        <v>5000</v>
      </c>
      <c r="I14" s="8">
        <f>(G14-E14)*D14</f>
        <v>10000</v>
      </c>
      <c r="J14" s="9">
        <f t="shared" ref="J14" si="3">SUM(H14+I14)</f>
        <v>15000</v>
      </c>
    </row>
    <row r="15" spans="1:10" ht="15.75">
      <c r="A15" s="5">
        <v>43879</v>
      </c>
      <c r="B15" s="6" t="s">
        <v>19</v>
      </c>
      <c r="C15" s="6" t="s">
        <v>13</v>
      </c>
      <c r="D15" s="6" t="s">
        <v>15</v>
      </c>
      <c r="E15" s="7">
        <v>41000</v>
      </c>
      <c r="F15" s="7">
        <v>41050</v>
      </c>
      <c r="G15" s="7">
        <v>41100</v>
      </c>
      <c r="H15" s="8">
        <f>(F15-E15)*D15</f>
        <v>5000</v>
      </c>
      <c r="I15" s="8">
        <f>(G15-E15)*D15</f>
        <v>10000</v>
      </c>
      <c r="J15" s="9">
        <f t="shared" ref="J15" si="4">SUM(H15+I15)</f>
        <v>15000</v>
      </c>
    </row>
    <row r="16" spans="1:10" ht="15.75">
      <c r="A16" s="5">
        <v>43878</v>
      </c>
      <c r="B16" s="6" t="s">
        <v>17</v>
      </c>
      <c r="C16" s="6" t="s">
        <v>16</v>
      </c>
      <c r="D16" s="6" t="s">
        <v>18</v>
      </c>
      <c r="E16" s="7">
        <v>46100</v>
      </c>
      <c r="F16" s="7">
        <v>46100</v>
      </c>
      <c r="G16" s="7">
        <v>0</v>
      </c>
      <c r="H16" s="8">
        <f>(E16-F16)*D16*2</f>
        <v>0</v>
      </c>
      <c r="I16" s="8">
        <v>0</v>
      </c>
      <c r="J16" s="9">
        <f>SUM(H16+I16)</f>
        <v>0</v>
      </c>
    </row>
    <row r="17" spans="1:10" ht="15.75">
      <c r="A17" s="5">
        <v>43878</v>
      </c>
      <c r="B17" s="6" t="s">
        <v>19</v>
      </c>
      <c r="C17" s="6" t="s">
        <v>16</v>
      </c>
      <c r="D17" s="6" t="s">
        <v>15</v>
      </c>
      <c r="E17" s="7">
        <v>40805</v>
      </c>
      <c r="F17" s="7">
        <v>40750</v>
      </c>
      <c r="G17" s="7">
        <v>40738</v>
      </c>
      <c r="H17" s="8">
        <f>(E17-F17)*D17</f>
        <v>5500</v>
      </c>
      <c r="I17" s="8">
        <f>(E17-G17)*D17</f>
        <v>6700</v>
      </c>
      <c r="J17" s="9">
        <f>SUM(H17+I17)</f>
        <v>12200</v>
      </c>
    </row>
    <row r="18" spans="1:10" ht="15.75">
      <c r="A18" s="5">
        <v>43875</v>
      </c>
      <c r="B18" s="6" t="s">
        <v>19</v>
      </c>
      <c r="C18" s="6" t="s">
        <v>13</v>
      </c>
      <c r="D18" s="6" t="s">
        <v>15</v>
      </c>
      <c r="E18" s="7">
        <v>40670</v>
      </c>
      <c r="F18" s="7">
        <v>40720</v>
      </c>
      <c r="G18" s="7">
        <v>40770</v>
      </c>
      <c r="H18" s="8">
        <f>(F18-E18)*D18</f>
        <v>5000</v>
      </c>
      <c r="I18" s="8">
        <f>(G18-E18)*D18</f>
        <v>10000</v>
      </c>
      <c r="J18" s="9">
        <f t="shared" ref="J18" si="5">SUM(H18+I18)</f>
        <v>15000</v>
      </c>
    </row>
    <row r="19" spans="1:10" ht="15.75">
      <c r="A19" s="5">
        <v>43875</v>
      </c>
      <c r="B19" s="6" t="s">
        <v>17</v>
      </c>
      <c r="C19" s="6" t="s">
        <v>13</v>
      </c>
      <c r="D19" s="6" t="s">
        <v>18</v>
      </c>
      <c r="E19" s="7">
        <v>45900</v>
      </c>
      <c r="F19" s="7">
        <v>46050</v>
      </c>
      <c r="G19" s="7">
        <v>46200</v>
      </c>
      <c r="H19" s="8">
        <f>(F19-E19)*D19</f>
        <v>4500</v>
      </c>
      <c r="I19" s="8">
        <f>(G19-E19)*D19</f>
        <v>9000</v>
      </c>
      <c r="J19" s="9">
        <f t="shared" ref="J19" si="6">SUM(H19+I19)</f>
        <v>13500</v>
      </c>
    </row>
    <row r="20" spans="1:10" ht="15.75">
      <c r="A20" s="5">
        <v>43874</v>
      </c>
      <c r="B20" s="6" t="s">
        <v>19</v>
      </c>
      <c r="C20" s="6" t="s">
        <v>13</v>
      </c>
      <c r="D20" s="6" t="s">
        <v>15</v>
      </c>
      <c r="E20" s="7">
        <v>40660</v>
      </c>
      <c r="F20" s="7">
        <v>40584</v>
      </c>
      <c r="G20" s="7">
        <v>0</v>
      </c>
      <c r="H20" s="8">
        <f>(F20-E20)*D20*2</f>
        <v>-15200</v>
      </c>
      <c r="I20" s="8">
        <v>0</v>
      </c>
      <c r="J20" s="10">
        <f>SUM(H20+I20)</f>
        <v>-15200</v>
      </c>
    </row>
    <row r="21" spans="1:10" ht="15.75">
      <c r="A21" s="5">
        <v>43874</v>
      </c>
      <c r="B21" s="6" t="s">
        <v>17</v>
      </c>
      <c r="C21" s="6" t="s">
        <v>13</v>
      </c>
      <c r="D21" s="6" t="s">
        <v>15</v>
      </c>
      <c r="E21" s="7">
        <v>45880</v>
      </c>
      <c r="F21" s="7">
        <v>45880</v>
      </c>
      <c r="G21" s="7">
        <v>0</v>
      </c>
      <c r="H21" s="8">
        <f>(F21-E21)*D21*2</f>
        <v>0</v>
      </c>
      <c r="I21" s="8">
        <v>0</v>
      </c>
      <c r="J21" s="9">
        <f>SUM(H21+I21)</f>
        <v>0</v>
      </c>
    </row>
    <row r="22" spans="1:10" ht="15.75">
      <c r="A22" s="5">
        <v>43873</v>
      </c>
      <c r="B22" s="6" t="s">
        <v>17</v>
      </c>
      <c r="C22" s="6" t="s">
        <v>16</v>
      </c>
      <c r="D22" s="6" t="s">
        <v>18</v>
      </c>
      <c r="E22" s="7">
        <v>45520</v>
      </c>
      <c r="F22" s="7">
        <v>45520</v>
      </c>
      <c r="G22" s="7">
        <v>0</v>
      </c>
      <c r="H22" s="8">
        <f>(E22-F22)*D22*2</f>
        <v>0</v>
      </c>
      <c r="I22" s="8">
        <v>0</v>
      </c>
      <c r="J22" s="9">
        <f>SUM(H22+I22)</f>
        <v>0</v>
      </c>
    </row>
    <row r="23" spans="1:10" ht="15.75">
      <c r="A23" s="5">
        <v>43872</v>
      </c>
      <c r="B23" s="6" t="s">
        <v>19</v>
      </c>
      <c r="C23" s="6" t="s">
        <v>16</v>
      </c>
      <c r="D23" s="6" t="s">
        <v>15</v>
      </c>
      <c r="E23" s="7">
        <v>40415</v>
      </c>
      <c r="F23" s="7">
        <v>40491</v>
      </c>
      <c r="G23" s="7">
        <v>0</v>
      </c>
      <c r="H23" s="8">
        <f>(E23-F23)*D23*2</f>
        <v>-15200</v>
      </c>
      <c r="I23" s="8">
        <v>0</v>
      </c>
      <c r="J23" s="10">
        <f>SUM(H23+I23)</f>
        <v>-15200</v>
      </c>
    </row>
    <row r="24" spans="1:10" ht="15.75">
      <c r="A24" s="5">
        <v>43871</v>
      </c>
      <c r="B24" s="6" t="s">
        <v>17</v>
      </c>
      <c r="C24" s="6" t="s">
        <v>13</v>
      </c>
      <c r="D24" s="6" t="s">
        <v>18</v>
      </c>
      <c r="E24" s="7">
        <v>46180</v>
      </c>
      <c r="F24" s="7">
        <v>46220</v>
      </c>
      <c r="G24" s="7">
        <v>0</v>
      </c>
      <c r="H24" s="8">
        <f>(F24-E24)*D24*2</f>
        <v>2400</v>
      </c>
      <c r="I24" s="8">
        <v>0</v>
      </c>
      <c r="J24" s="9">
        <f t="shared" ref="J24" si="7">SUM(H24+I24)</f>
        <v>2400</v>
      </c>
    </row>
    <row r="25" spans="1:10" ht="15.75">
      <c r="A25" s="5">
        <v>43871</v>
      </c>
      <c r="B25" s="6" t="s">
        <v>19</v>
      </c>
      <c r="C25" s="6" t="s">
        <v>13</v>
      </c>
      <c r="D25" s="6" t="s">
        <v>15</v>
      </c>
      <c r="E25" s="7">
        <v>40570</v>
      </c>
      <c r="F25" s="7">
        <v>40620</v>
      </c>
      <c r="G25" s="7">
        <v>40680</v>
      </c>
      <c r="H25" s="8">
        <f>(F25-E25)*D25</f>
        <v>5000</v>
      </c>
      <c r="I25" s="8">
        <f>(G25-E25)*D25</f>
        <v>11000</v>
      </c>
      <c r="J25" s="9">
        <f t="shared" ref="J25" si="8">SUM(H25+I25)</f>
        <v>16000</v>
      </c>
    </row>
    <row r="26" spans="1:10" ht="15.75">
      <c r="A26" s="5">
        <v>43868</v>
      </c>
      <c r="B26" s="6" t="s">
        <v>19</v>
      </c>
      <c r="C26" s="6" t="s">
        <v>13</v>
      </c>
      <c r="D26" s="6" t="s">
        <v>15</v>
      </c>
      <c r="E26" s="7">
        <v>40430</v>
      </c>
      <c r="F26" s="7">
        <v>40470</v>
      </c>
      <c r="G26" s="7">
        <v>40520</v>
      </c>
      <c r="H26" s="8">
        <f>(F26-E26)*D26</f>
        <v>4000</v>
      </c>
      <c r="I26" s="8">
        <f>(G26-E26)*D26</f>
        <v>9000</v>
      </c>
      <c r="J26" s="9">
        <f t="shared" ref="J26" si="9">SUM(H26+I26)</f>
        <v>13000</v>
      </c>
    </row>
    <row r="27" spans="1:10" ht="15.75">
      <c r="A27" s="5">
        <v>43867</v>
      </c>
      <c r="B27" s="6" t="s">
        <v>17</v>
      </c>
      <c r="C27" s="6" t="s">
        <v>13</v>
      </c>
      <c r="D27" s="6" t="s">
        <v>18</v>
      </c>
      <c r="E27" s="7">
        <v>45930</v>
      </c>
      <c r="F27" s="7">
        <v>46050</v>
      </c>
      <c r="G27" s="7">
        <v>46200</v>
      </c>
      <c r="H27" s="8">
        <f>(F27-E27)*D27</f>
        <v>3600</v>
      </c>
      <c r="I27" s="8">
        <f>(G27-E27)*D27</f>
        <v>8100</v>
      </c>
      <c r="J27" s="9">
        <f t="shared" ref="J27" si="10">SUM(H27+I27)</f>
        <v>11700</v>
      </c>
    </row>
    <row r="28" spans="1:10" ht="15.75">
      <c r="A28" s="5">
        <v>43867</v>
      </c>
      <c r="B28" s="6" t="s">
        <v>19</v>
      </c>
      <c r="C28" s="6" t="s">
        <v>13</v>
      </c>
      <c r="D28" s="6" t="s">
        <v>15</v>
      </c>
      <c r="E28" s="7">
        <v>40295</v>
      </c>
      <c r="F28" s="7">
        <v>40340</v>
      </c>
      <c r="G28" s="7">
        <v>40380</v>
      </c>
      <c r="H28" s="8">
        <f>(F28-E28)*D28</f>
        <v>4500</v>
      </c>
      <c r="I28" s="8">
        <f>(G28-E28)*D28</f>
        <v>8500</v>
      </c>
      <c r="J28" s="9">
        <f t="shared" ref="J28" si="11">SUM(H28+I28)</f>
        <v>13000</v>
      </c>
    </row>
    <row r="29" spans="1:10" ht="15.75">
      <c r="A29" s="5">
        <v>43866</v>
      </c>
      <c r="B29" s="6" t="s">
        <v>17</v>
      </c>
      <c r="C29" s="6" t="s">
        <v>13</v>
      </c>
      <c r="D29" s="6" t="s">
        <v>18</v>
      </c>
      <c r="E29" s="7">
        <v>45930</v>
      </c>
      <c r="F29" s="7">
        <v>45679</v>
      </c>
      <c r="G29" s="7">
        <v>0</v>
      </c>
      <c r="H29" s="8">
        <f>(F29-E29)*D29*2</f>
        <v>-15060</v>
      </c>
      <c r="I29" s="8">
        <v>0</v>
      </c>
      <c r="J29" s="10">
        <f t="shared" ref="J29" si="12">SUM(H29+I29)</f>
        <v>-15060</v>
      </c>
    </row>
    <row r="30" spans="1:10" ht="15.75">
      <c r="A30" s="5">
        <v>43866</v>
      </c>
      <c r="B30" s="6" t="s">
        <v>19</v>
      </c>
      <c r="C30" s="6" t="s">
        <v>13</v>
      </c>
      <c r="D30" s="6" t="s">
        <v>15</v>
      </c>
      <c r="E30" s="7">
        <v>40270</v>
      </c>
      <c r="F30" s="7">
        <v>40199</v>
      </c>
      <c r="G30" s="7">
        <v>0</v>
      </c>
      <c r="H30" s="8">
        <f>(F30-E30)*D30*2</f>
        <v>-14200</v>
      </c>
      <c r="I30" s="8">
        <v>0</v>
      </c>
      <c r="J30" s="10">
        <f t="shared" ref="J30" si="13">SUM(H30+I30)</f>
        <v>-14200</v>
      </c>
    </row>
    <row r="31" spans="1:10" ht="15.75">
      <c r="A31" s="5">
        <v>43865</v>
      </c>
      <c r="B31" s="6" t="s">
        <v>19</v>
      </c>
      <c r="C31" s="6" t="s">
        <v>16</v>
      </c>
      <c r="D31" s="6" t="s">
        <v>15</v>
      </c>
      <c r="E31" s="7">
        <v>40505</v>
      </c>
      <c r="F31" s="7">
        <v>40460</v>
      </c>
      <c r="G31" s="7">
        <v>40410</v>
      </c>
      <c r="H31" s="8">
        <f>(E31-F31)*D31</f>
        <v>4500</v>
      </c>
      <c r="I31" s="8">
        <f>(E31-G31)*D31</f>
        <v>9500</v>
      </c>
      <c r="J31" s="9">
        <f>SUM(H31+I31)</f>
        <v>14000</v>
      </c>
    </row>
    <row r="32" spans="1:10" ht="15.75">
      <c r="A32" s="5">
        <v>43865</v>
      </c>
      <c r="B32" s="6" t="s">
        <v>17</v>
      </c>
      <c r="C32" s="6" t="s">
        <v>16</v>
      </c>
      <c r="D32" s="6" t="s">
        <v>18</v>
      </c>
      <c r="E32" s="7">
        <v>45960</v>
      </c>
      <c r="F32" s="7">
        <v>45800</v>
      </c>
      <c r="G32" s="7">
        <v>45600</v>
      </c>
      <c r="H32" s="8">
        <f>(E32-F32)*D32</f>
        <v>4800</v>
      </c>
      <c r="I32" s="8">
        <f>(E32-G32)*D32</f>
        <v>10800</v>
      </c>
      <c r="J32" s="9">
        <f>SUM(H32+I32)</f>
        <v>15600</v>
      </c>
    </row>
    <row r="33" spans="1:10" ht="15.75">
      <c r="A33" s="5">
        <v>43864</v>
      </c>
      <c r="B33" s="6" t="s">
        <v>17</v>
      </c>
      <c r="C33" s="6" t="s">
        <v>16</v>
      </c>
      <c r="D33" s="6" t="s">
        <v>18</v>
      </c>
      <c r="E33" s="7">
        <v>46400</v>
      </c>
      <c r="F33" s="7">
        <v>46200</v>
      </c>
      <c r="G33" s="7">
        <v>46000</v>
      </c>
      <c r="H33" s="8">
        <f>(E33-F33)*D33</f>
        <v>6000</v>
      </c>
      <c r="I33" s="8">
        <f>(E33-G33)*D33</f>
        <v>12000</v>
      </c>
      <c r="J33" s="9">
        <f>SUM(H33+I33)</f>
        <v>18000</v>
      </c>
    </row>
    <row r="34" spans="1:10" ht="15.75">
      <c r="A34" s="5">
        <v>43862</v>
      </c>
      <c r="B34" s="6" t="s">
        <v>19</v>
      </c>
      <c r="C34" s="6" t="s">
        <v>13</v>
      </c>
      <c r="D34" s="6" t="s">
        <v>15</v>
      </c>
      <c r="E34" s="7">
        <v>41080</v>
      </c>
      <c r="F34" s="7">
        <v>41130</v>
      </c>
      <c r="G34" s="7">
        <v>41180</v>
      </c>
      <c r="H34" s="8">
        <f>(F34-E34)*D34</f>
        <v>5000</v>
      </c>
      <c r="I34" s="8">
        <f>(G34-E34)*D34</f>
        <v>10000</v>
      </c>
      <c r="J34" s="9">
        <f t="shared" ref="J34" si="14">SUM(H34+I34)</f>
        <v>15000</v>
      </c>
    </row>
    <row r="35" spans="1:10" s="22" customFormat="1" ht="15.75">
      <c r="A35" s="39" t="s">
        <v>31</v>
      </c>
      <c r="B35" s="40"/>
      <c r="C35" s="40"/>
      <c r="D35" s="40"/>
      <c r="E35" s="40"/>
      <c r="F35" s="40"/>
      <c r="G35" s="40"/>
      <c r="H35" s="40"/>
      <c r="I35" s="41"/>
      <c r="J35" s="11">
        <f>SUM(J8:J34)</f>
        <v>164000</v>
      </c>
    </row>
    <row r="36" spans="1:10" ht="15.75">
      <c r="A36" s="17"/>
      <c r="B36" s="18"/>
      <c r="C36" s="18"/>
      <c r="D36" s="18"/>
      <c r="E36" s="18"/>
      <c r="F36" s="18"/>
      <c r="G36" s="18"/>
      <c r="H36" s="19"/>
      <c r="I36" s="20"/>
      <c r="J36" s="21"/>
    </row>
    <row r="37" spans="1:10" ht="15.75">
      <c r="A37" s="5">
        <v>43861</v>
      </c>
      <c r="B37" s="6" t="s">
        <v>19</v>
      </c>
      <c r="C37" s="6" t="s">
        <v>16</v>
      </c>
      <c r="D37" s="6" t="s">
        <v>15</v>
      </c>
      <c r="E37" s="7">
        <v>40705</v>
      </c>
      <c r="F37" s="7">
        <v>40781</v>
      </c>
      <c r="G37" s="7">
        <v>0</v>
      </c>
      <c r="H37" s="8">
        <f>(E37-F37)*D37*2</f>
        <v>-15200</v>
      </c>
      <c r="I37" s="8">
        <v>0</v>
      </c>
      <c r="J37" s="10">
        <f>SUM(H37+I37)</f>
        <v>-15200</v>
      </c>
    </row>
    <row r="38" spans="1:10" ht="15.75">
      <c r="A38" s="5">
        <v>43860</v>
      </c>
      <c r="B38" s="6" t="s">
        <v>17</v>
      </c>
      <c r="C38" s="6" t="s">
        <v>13</v>
      </c>
      <c r="D38" s="6" t="s">
        <v>18</v>
      </c>
      <c r="E38" s="7">
        <v>46100</v>
      </c>
      <c r="F38" s="7">
        <v>46150</v>
      </c>
      <c r="G38" s="7">
        <v>46300</v>
      </c>
      <c r="H38" s="8">
        <f>(F38-E38)*D38</f>
        <v>1500</v>
      </c>
      <c r="I38" s="8">
        <f>(G38-E38)*D38</f>
        <v>6000</v>
      </c>
      <c r="J38" s="9">
        <f t="shared" ref="J38" si="15">SUM(H38+I38)</f>
        <v>7500</v>
      </c>
    </row>
    <row r="39" spans="1:10" ht="15.75">
      <c r="A39" s="5">
        <v>43860</v>
      </c>
      <c r="B39" s="6" t="s">
        <v>19</v>
      </c>
      <c r="C39" s="6" t="s">
        <v>13</v>
      </c>
      <c r="D39" s="6" t="s">
        <v>15</v>
      </c>
      <c r="E39" s="7">
        <v>40780</v>
      </c>
      <c r="F39" s="7">
        <v>40830</v>
      </c>
      <c r="G39" s="7">
        <v>40880</v>
      </c>
      <c r="H39" s="8">
        <f>(F39-E39)*D39</f>
        <v>5000</v>
      </c>
      <c r="I39" s="8">
        <f>(G39-E39)*D39</f>
        <v>10000</v>
      </c>
      <c r="J39" s="9">
        <f t="shared" ref="J39" si="16">SUM(H39+I39)</f>
        <v>15000</v>
      </c>
    </row>
    <row r="40" spans="1:10" ht="15.75">
      <c r="A40" s="5">
        <v>43859</v>
      </c>
      <c r="B40" s="6" t="s">
        <v>17</v>
      </c>
      <c r="C40" s="6" t="s">
        <v>13</v>
      </c>
      <c r="D40" s="6" t="s">
        <v>18</v>
      </c>
      <c r="E40" s="7">
        <v>45500</v>
      </c>
      <c r="F40" s="7">
        <v>45700</v>
      </c>
      <c r="G40" s="7">
        <v>45635</v>
      </c>
      <c r="H40" s="8">
        <f>(F40-E40)*D40</f>
        <v>6000</v>
      </c>
      <c r="I40" s="8">
        <f>(G40-E40)*D40</f>
        <v>4050</v>
      </c>
      <c r="J40" s="9">
        <f t="shared" ref="J40" si="17">SUM(H40+I40)</f>
        <v>10050</v>
      </c>
    </row>
    <row r="41" spans="1:10" ht="15.75">
      <c r="A41" s="5">
        <v>43858</v>
      </c>
      <c r="B41" s="6" t="s">
        <v>19</v>
      </c>
      <c r="C41" s="6" t="s">
        <v>13</v>
      </c>
      <c r="D41" s="6" t="s">
        <v>15</v>
      </c>
      <c r="E41" s="7">
        <v>40540</v>
      </c>
      <c r="F41" s="7">
        <v>40459</v>
      </c>
      <c r="G41" s="7">
        <v>0</v>
      </c>
      <c r="H41" s="8">
        <f>(F41-E41)*D41*2</f>
        <v>-16200</v>
      </c>
      <c r="I41" s="8">
        <v>0</v>
      </c>
      <c r="J41" s="10">
        <f t="shared" ref="J41" si="18">SUM(H41+I41)</f>
        <v>-16200</v>
      </c>
    </row>
    <row r="42" spans="1:10" ht="15.75">
      <c r="A42" s="5">
        <v>43857</v>
      </c>
      <c r="B42" s="6" t="s">
        <v>29</v>
      </c>
      <c r="C42" s="6" t="s">
        <v>16</v>
      </c>
      <c r="D42" s="6" t="s">
        <v>15</v>
      </c>
      <c r="E42" s="7">
        <v>40565</v>
      </c>
      <c r="F42" s="7">
        <v>40520</v>
      </c>
      <c r="G42" s="7">
        <v>40480</v>
      </c>
      <c r="H42" s="8">
        <f>(E42-F42)*D42</f>
        <v>4500</v>
      </c>
      <c r="I42" s="8">
        <f>(E42-G42)*D42</f>
        <v>8500</v>
      </c>
      <c r="J42" s="9">
        <f>SUM(H42+I42)</f>
        <v>13000</v>
      </c>
    </row>
    <row r="43" spans="1:10" ht="15.75">
      <c r="A43" s="5">
        <v>43854</v>
      </c>
      <c r="B43" s="6" t="s">
        <v>17</v>
      </c>
      <c r="C43" s="6" t="s">
        <v>13</v>
      </c>
      <c r="D43" s="6" t="s">
        <v>18</v>
      </c>
      <c r="E43" s="7">
        <v>46200</v>
      </c>
      <c r="F43" s="7">
        <v>46320</v>
      </c>
      <c r="G43" s="7">
        <v>46450</v>
      </c>
      <c r="H43" s="8">
        <f>(F43-E43)*D43</f>
        <v>3600</v>
      </c>
      <c r="I43" s="8">
        <f>(G43-E43)*D43</f>
        <v>7500</v>
      </c>
      <c r="J43" s="9">
        <f t="shared" ref="J43" si="19">SUM(H43+I43)</f>
        <v>11100</v>
      </c>
    </row>
    <row r="44" spans="1:10" ht="15.75">
      <c r="A44" s="5">
        <v>43854</v>
      </c>
      <c r="B44" s="6" t="s">
        <v>19</v>
      </c>
      <c r="C44" s="15" t="s">
        <v>13</v>
      </c>
      <c r="D44" s="6" t="s">
        <v>15</v>
      </c>
      <c r="E44" s="7">
        <v>39975</v>
      </c>
      <c r="F44" s="7">
        <v>40020</v>
      </c>
      <c r="G44" s="7">
        <v>40060</v>
      </c>
      <c r="H44" s="8">
        <f>(F44-E44)*D44</f>
        <v>4500</v>
      </c>
      <c r="I44" s="8">
        <f>(G44-E44)*D44</f>
        <v>8500</v>
      </c>
      <c r="J44" s="9">
        <f t="shared" ref="J44" si="20">SUM(H44+I44)</f>
        <v>13000</v>
      </c>
    </row>
    <row r="45" spans="1:10" ht="15.75">
      <c r="A45" s="5">
        <v>43853</v>
      </c>
      <c r="B45" s="13" t="s">
        <v>19</v>
      </c>
      <c r="C45" s="23" t="s">
        <v>13</v>
      </c>
      <c r="D45" s="14" t="s">
        <v>15</v>
      </c>
      <c r="E45" s="7">
        <v>39895</v>
      </c>
      <c r="F45" s="7">
        <v>39940</v>
      </c>
      <c r="G45" s="7">
        <v>39980</v>
      </c>
      <c r="H45" s="8">
        <f>(F45-E45)*D45</f>
        <v>4500</v>
      </c>
      <c r="I45" s="8">
        <f>(G45-E45)*D45</f>
        <v>8500</v>
      </c>
      <c r="J45" s="9">
        <f t="shared" ref="J45" si="21">SUM(H45+I45)</f>
        <v>13000</v>
      </c>
    </row>
    <row r="46" spans="1:10" ht="15.75">
      <c r="A46" s="5">
        <v>43852</v>
      </c>
      <c r="B46" s="13" t="s">
        <v>17</v>
      </c>
      <c r="C46" s="6" t="s">
        <v>16</v>
      </c>
      <c r="D46" s="14" t="s">
        <v>18</v>
      </c>
      <c r="E46" s="7">
        <v>46220</v>
      </c>
      <c r="F46" s="7">
        <v>46100</v>
      </c>
      <c r="G46" s="7">
        <v>0</v>
      </c>
      <c r="H46" s="8">
        <f>(E46-F46)*D46</f>
        <v>3600</v>
      </c>
      <c r="I46" s="8">
        <v>0</v>
      </c>
      <c r="J46" s="9">
        <f>SUM(H46+I46)</f>
        <v>3600</v>
      </c>
    </row>
    <row r="47" spans="1:10" ht="15.75">
      <c r="A47" s="5">
        <v>43852</v>
      </c>
      <c r="B47" s="6" t="s">
        <v>19</v>
      </c>
      <c r="C47" s="6" t="s">
        <v>16</v>
      </c>
      <c r="D47" s="6" t="s">
        <v>15</v>
      </c>
      <c r="E47" s="7">
        <v>39935</v>
      </c>
      <c r="F47" s="7">
        <v>39890</v>
      </c>
      <c r="G47" s="7">
        <v>39850</v>
      </c>
      <c r="H47" s="8">
        <f>(E47-F47)*D47</f>
        <v>4500</v>
      </c>
      <c r="I47" s="8">
        <f>(E47-G47)*D47</f>
        <v>8500</v>
      </c>
      <c r="J47" s="9">
        <f>SUM(H47+I47)</f>
        <v>13000</v>
      </c>
    </row>
    <row r="48" spans="1:10" ht="15.75">
      <c r="A48" s="5">
        <v>43851</v>
      </c>
      <c r="B48" s="6" t="s">
        <v>17</v>
      </c>
      <c r="C48" s="6" t="s">
        <v>16</v>
      </c>
      <c r="D48" s="6" t="s">
        <v>18</v>
      </c>
      <c r="E48" s="7">
        <v>46720</v>
      </c>
      <c r="F48" s="7">
        <v>46550</v>
      </c>
      <c r="G48" s="7">
        <v>46350</v>
      </c>
      <c r="H48" s="8">
        <f>(E48-F48)*D48</f>
        <v>5100</v>
      </c>
      <c r="I48" s="8">
        <f>(E48-G48)*D48</f>
        <v>11100</v>
      </c>
      <c r="J48" s="9">
        <f>SUM(H48+I48)</f>
        <v>16200</v>
      </c>
    </row>
    <row r="49" spans="1:10" ht="15.75">
      <c r="A49" s="5">
        <v>43850</v>
      </c>
      <c r="B49" s="6" t="s">
        <v>19</v>
      </c>
      <c r="C49" s="6" t="s">
        <v>16</v>
      </c>
      <c r="D49" s="6" t="s">
        <v>15</v>
      </c>
      <c r="E49" s="7">
        <v>39960</v>
      </c>
      <c r="F49" s="7">
        <v>39952</v>
      </c>
      <c r="G49" s="7">
        <v>0</v>
      </c>
      <c r="H49" s="8">
        <f>(E49-F49)*D49</f>
        <v>800</v>
      </c>
      <c r="I49" s="8">
        <v>0</v>
      </c>
      <c r="J49" s="9">
        <f>SUM(H49+I49)*2</f>
        <v>1600</v>
      </c>
    </row>
    <row r="50" spans="1:10" ht="15.75">
      <c r="A50" s="5">
        <v>43847</v>
      </c>
      <c r="B50" s="6" t="s">
        <v>17</v>
      </c>
      <c r="C50" s="6" t="s">
        <v>13</v>
      </c>
      <c r="D50" s="6" t="s">
        <v>18</v>
      </c>
      <c r="E50" s="7">
        <v>46630</v>
      </c>
      <c r="F50" s="7">
        <v>46800</v>
      </c>
      <c r="G50" s="7">
        <v>46779</v>
      </c>
      <c r="H50" s="8">
        <f>(F50-E50)*D50</f>
        <v>5100</v>
      </c>
      <c r="I50" s="8">
        <f>(G50-E50)*D50</f>
        <v>4470</v>
      </c>
      <c r="J50" s="9">
        <f t="shared" ref="J50" si="22">SUM(H50+I50)</f>
        <v>9570</v>
      </c>
    </row>
    <row r="51" spans="1:10" ht="15.75">
      <c r="A51" s="5">
        <v>43846</v>
      </c>
      <c r="B51" s="6" t="s">
        <v>17</v>
      </c>
      <c r="C51" s="6" t="s">
        <v>13</v>
      </c>
      <c r="D51" s="6" t="s">
        <v>18</v>
      </c>
      <c r="E51" s="7">
        <v>46350</v>
      </c>
      <c r="F51" s="7">
        <v>46500</v>
      </c>
      <c r="G51" s="7">
        <v>0</v>
      </c>
      <c r="H51" s="8">
        <f>(F51-E51)*D51</f>
        <v>4500</v>
      </c>
      <c r="I51" s="8">
        <v>0</v>
      </c>
      <c r="J51" s="9">
        <f t="shared" ref="J51" si="23">SUM(H51+I51)</f>
        <v>4500</v>
      </c>
    </row>
    <row r="52" spans="1:10" ht="15.75">
      <c r="A52" s="5">
        <v>43845</v>
      </c>
      <c r="B52" s="6" t="s">
        <v>17</v>
      </c>
      <c r="C52" s="6" t="s">
        <v>13</v>
      </c>
      <c r="D52" s="6" t="s">
        <v>18</v>
      </c>
      <c r="E52" s="7">
        <v>46150</v>
      </c>
      <c r="F52" s="7">
        <v>46438</v>
      </c>
      <c r="G52" s="7">
        <v>0</v>
      </c>
      <c r="H52" s="8">
        <f>(F52-E52)*D52</f>
        <v>8640</v>
      </c>
      <c r="I52" s="8">
        <v>0</v>
      </c>
      <c r="J52" s="9">
        <f>SUM(H52+I52)*2</f>
        <v>17280</v>
      </c>
    </row>
    <row r="53" spans="1:10" ht="15.75">
      <c r="A53" s="5">
        <v>43844</v>
      </c>
      <c r="B53" s="6" t="s">
        <v>19</v>
      </c>
      <c r="C53" s="6" t="s">
        <v>16</v>
      </c>
      <c r="D53" s="6" t="s">
        <v>15</v>
      </c>
      <c r="E53" s="7">
        <v>39425</v>
      </c>
      <c r="F53" s="7">
        <v>39511</v>
      </c>
      <c r="G53" s="7">
        <v>0</v>
      </c>
      <c r="H53" s="8">
        <f>(E53-F53)*D53</f>
        <v>-8600</v>
      </c>
      <c r="I53" s="8">
        <v>0</v>
      </c>
      <c r="J53" s="10">
        <f>SUM(H53+I53)*2</f>
        <v>-17200</v>
      </c>
    </row>
    <row r="54" spans="1:10" ht="15.75">
      <c r="A54" s="5">
        <v>43843</v>
      </c>
      <c r="B54" s="6" t="s">
        <v>19</v>
      </c>
      <c r="C54" s="6" t="s">
        <v>13</v>
      </c>
      <c r="D54" s="6" t="s">
        <v>15</v>
      </c>
      <c r="E54" s="7">
        <v>39560</v>
      </c>
      <c r="F54" s="7">
        <v>39610</v>
      </c>
      <c r="G54" s="7">
        <v>39660</v>
      </c>
      <c r="H54" s="8">
        <f>(F54-E54)*D54</f>
        <v>5000</v>
      </c>
      <c r="I54" s="8">
        <f>(G54-E54)*D54</f>
        <v>10000</v>
      </c>
      <c r="J54" s="9">
        <f t="shared" ref="J54" si="24">SUM(H54+I54)</f>
        <v>15000</v>
      </c>
    </row>
    <row r="55" spans="1:10" ht="15.75">
      <c r="A55" s="5">
        <v>43840</v>
      </c>
      <c r="B55" s="6" t="s">
        <v>17</v>
      </c>
      <c r="C55" s="6" t="s">
        <v>13</v>
      </c>
      <c r="D55" s="6" t="s">
        <v>18</v>
      </c>
      <c r="E55" s="7">
        <v>46600</v>
      </c>
      <c r="F55" s="7">
        <v>46411</v>
      </c>
      <c r="G55" s="7">
        <v>0</v>
      </c>
      <c r="H55" s="8">
        <f>(F55-E55)*D55</f>
        <v>-5670</v>
      </c>
      <c r="I55" s="8">
        <v>0</v>
      </c>
      <c r="J55" s="10">
        <f>SUM(H55+I55)*2</f>
        <v>-11340</v>
      </c>
    </row>
    <row r="56" spans="1:10" ht="15.75">
      <c r="A56" s="5">
        <v>43840</v>
      </c>
      <c r="B56" s="6" t="s">
        <v>19</v>
      </c>
      <c r="C56" s="6" t="s">
        <v>13</v>
      </c>
      <c r="D56" s="6" t="s">
        <v>15</v>
      </c>
      <c r="E56" s="7">
        <v>39760</v>
      </c>
      <c r="F56" s="7">
        <v>39689</v>
      </c>
      <c r="G56" s="7">
        <v>0</v>
      </c>
      <c r="H56" s="8">
        <f>(F56-E56)*D56</f>
        <v>-7100</v>
      </c>
      <c r="I56" s="8">
        <v>0</v>
      </c>
      <c r="J56" s="10">
        <f>SUM(H56+I56)*2</f>
        <v>-14200</v>
      </c>
    </row>
    <row r="57" spans="1:10" ht="15.75">
      <c r="A57" s="5">
        <v>43839</v>
      </c>
      <c r="B57" s="6" t="s">
        <v>17</v>
      </c>
      <c r="C57" s="6" t="s">
        <v>16</v>
      </c>
      <c r="D57" s="6" t="s">
        <v>18</v>
      </c>
      <c r="E57" s="7">
        <v>46600</v>
      </c>
      <c r="F57" s="7">
        <v>46851</v>
      </c>
      <c r="G57" s="7">
        <v>0</v>
      </c>
      <c r="H57" s="8">
        <f>(E57-F57)*D57</f>
        <v>-7530</v>
      </c>
      <c r="I57" s="8">
        <v>0</v>
      </c>
      <c r="J57" s="10">
        <f>SUM(H57+I57)*2</f>
        <v>-15060</v>
      </c>
    </row>
    <row r="58" spans="1:10" ht="15.75">
      <c r="A58" s="5">
        <v>43838</v>
      </c>
      <c r="B58" s="6" t="s">
        <v>17</v>
      </c>
      <c r="C58" s="6" t="s">
        <v>16</v>
      </c>
      <c r="D58" s="6" t="s">
        <v>18</v>
      </c>
      <c r="E58" s="7">
        <v>48650</v>
      </c>
      <c r="F58" s="7">
        <v>48500</v>
      </c>
      <c r="G58" s="7">
        <v>48300</v>
      </c>
      <c r="H58" s="8">
        <f>(E58-F58)*D58</f>
        <v>4500</v>
      </c>
      <c r="I58" s="8">
        <f>(E58-G58)*D58</f>
        <v>10500</v>
      </c>
      <c r="J58" s="9">
        <f t="shared" ref="J58" si="25">SUM(H58+I58)</f>
        <v>15000</v>
      </c>
    </row>
    <row r="59" spans="1:10" ht="15.75">
      <c r="A59" s="5">
        <v>43838</v>
      </c>
      <c r="B59" s="6" t="s">
        <v>19</v>
      </c>
      <c r="C59" s="6" t="s">
        <v>16</v>
      </c>
      <c r="D59" s="6" t="s">
        <v>15</v>
      </c>
      <c r="E59" s="7">
        <v>41175</v>
      </c>
      <c r="F59" s="7">
        <v>41120</v>
      </c>
      <c r="G59" s="7">
        <v>41070</v>
      </c>
      <c r="H59" s="8">
        <f>(E59-F59)*D59</f>
        <v>5500</v>
      </c>
      <c r="I59" s="8">
        <f>(E59-G59)*D59</f>
        <v>10500</v>
      </c>
      <c r="J59" s="9">
        <f t="shared" ref="J59:J60" si="26">SUM(H59+I59)</f>
        <v>16000</v>
      </c>
    </row>
    <row r="60" spans="1:10" ht="15.75">
      <c r="A60" s="5">
        <v>43837</v>
      </c>
      <c r="B60" s="6" t="s">
        <v>19</v>
      </c>
      <c r="C60" s="6" t="s">
        <v>13</v>
      </c>
      <c r="D60" s="6" t="s">
        <v>15</v>
      </c>
      <c r="E60" s="7">
        <v>40430</v>
      </c>
      <c r="F60" s="7">
        <v>40480</v>
      </c>
      <c r="G60" s="7">
        <v>40530</v>
      </c>
      <c r="H60" s="8">
        <f>(F60-E60)*D60</f>
        <v>5000</v>
      </c>
      <c r="I60" s="8">
        <f>(G60-E60)*D60</f>
        <v>10000</v>
      </c>
      <c r="J60" s="9">
        <f t="shared" si="26"/>
        <v>15000</v>
      </c>
    </row>
    <row r="61" spans="1:10" ht="15.75">
      <c r="A61" s="5">
        <v>43836</v>
      </c>
      <c r="B61" s="6" t="s">
        <v>17</v>
      </c>
      <c r="C61" s="6" t="s">
        <v>13</v>
      </c>
      <c r="D61" s="6" t="s">
        <v>18</v>
      </c>
      <c r="E61" s="7">
        <v>48250</v>
      </c>
      <c r="F61" s="7">
        <v>48450</v>
      </c>
      <c r="G61" s="7">
        <v>47999</v>
      </c>
      <c r="H61" s="8">
        <f>(F61-E61)*D61</f>
        <v>6000</v>
      </c>
      <c r="I61" s="8">
        <f>(G61-E61)*D61</f>
        <v>-7530</v>
      </c>
      <c r="J61" s="10">
        <f t="shared" ref="J61" si="27">SUM(H61+I61)</f>
        <v>-1530</v>
      </c>
    </row>
    <row r="62" spans="1:10" ht="15.75">
      <c r="A62" s="5">
        <v>43836</v>
      </c>
      <c r="B62" s="6" t="s">
        <v>19</v>
      </c>
      <c r="C62" s="6" t="s">
        <v>13</v>
      </c>
      <c r="D62" s="6" t="s">
        <v>15</v>
      </c>
      <c r="E62" s="7">
        <v>40830</v>
      </c>
      <c r="F62" s="7">
        <v>40880</v>
      </c>
      <c r="G62" s="7">
        <v>40940</v>
      </c>
      <c r="H62" s="8">
        <f>(F62-E62)*D62</f>
        <v>5000</v>
      </c>
      <c r="I62" s="8">
        <f>(G62-E62)*D62</f>
        <v>11000</v>
      </c>
      <c r="J62" s="9">
        <f t="shared" ref="J62" si="28">SUM(H62+I62)</f>
        <v>16000</v>
      </c>
    </row>
    <row r="63" spans="1:10" ht="15.75">
      <c r="A63" s="5">
        <v>43833</v>
      </c>
      <c r="B63" s="6" t="s">
        <v>17</v>
      </c>
      <c r="C63" s="6" t="s">
        <v>13</v>
      </c>
      <c r="D63" s="6" t="s">
        <v>18</v>
      </c>
      <c r="E63" s="7">
        <v>47700</v>
      </c>
      <c r="F63" s="7">
        <v>47520</v>
      </c>
      <c r="G63" s="7">
        <v>0</v>
      </c>
      <c r="H63" s="8">
        <f>(F63-E63)*D63</f>
        <v>-5400</v>
      </c>
      <c r="I63" s="8">
        <v>0</v>
      </c>
      <c r="J63" s="10">
        <f>SUM(H63+I63)*2</f>
        <v>-10800</v>
      </c>
    </row>
    <row r="64" spans="1:10" ht="15.75">
      <c r="A64" s="5">
        <v>43832</v>
      </c>
      <c r="B64" s="6" t="s">
        <v>17</v>
      </c>
      <c r="C64" s="6" t="s">
        <v>13</v>
      </c>
      <c r="D64" s="6" t="s">
        <v>18</v>
      </c>
      <c r="E64" s="7">
        <v>46770</v>
      </c>
      <c r="F64" s="7">
        <v>46980</v>
      </c>
      <c r="G64" s="7">
        <v>46995</v>
      </c>
      <c r="H64" s="8">
        <f>(F64-E64)*D64</f>
        <v>6300</v>
      </c>
      <c r="I64" s="8">
        <f>(G64-E64)*D64</f>
        <v>6750</v>
      </c>
      <c r="J64" s="9">
        <f t="shared" ref="J64" si="29">SUM(H64+I64)</f>
        <v>13050</v>
      </c>
    </row>
    <row r="65" spans="1:10" ht="15.75">
      <c r="A65" s="39" t="s">
        <v>20</v>
      </c>
      <c r="B65" s="40"/>
      <c r="C65" s="40"/>
      <c r="D65" s="40"/>
      <c r="E65" s="40"/>
      <c r="F65" s="40"/>
      <c r="G65" s="40"/>
      <c r="H65" s="40"/>
      <c r="I65" s="41"/>
      <c r="J65" s="11">
        <f>SUM(J37:J64)</f>
        <v>136920</v>
      </c>
    </row>
  </sheetData>
  <mergeCells count="6">
    <mergeCell ref="A1:J5"/>
    <mergeCell ref="A6:G6"/>
    <mergeCell ref="H6:I6"/>
    <mergeCell ref="J6:J7"/>
    <mergeCell ref="A65:I65"/>
    <mergeCell ref="A35:I35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K54"/>
  <sheetViews>
    <sheetView workbookViewId="0">
      <selection activeCell="J27" sqref="J27"/>
    </sheetView>
  </sheetViews>
  <sheetFormatPr defaultRowHeight="15"/>
  <cols>
    <col min="1" max="1" width="14.140625" customWidth="1"/>
    <col min="2" max="3" width="19.7109375" customWidth="1"/>
    <col min="4" max="4" width="14.42578125" customWidth="1"/>
    <col min="5" max="5" width="13.5703125" customWidth="1"/>
    <col min="6" max="6" width="19.7109375" customWidth="1"/>
    <col min="7" max="7" width="11.85546875" customWidth="1"/>
    <col min="8" max="8" width="13" customWidth="1"/>
    <col min="9" max="9" width="17.28515625" customWidth="1"/>
    <col min="10" max="10" width="20.85546875" customWidth="1"/>
  </cols>
  <sheetData>
    <row r="1" spans="1:10">
      <c r="A1" s="24" t="s">
        <v>0</v>
      </c>
      <c r="B1" s="25"/>
      <c r="C1" s="25"/>
      <c r="D1" s="25"/>
      <c r="E1" s="25"/>
      <c r="F1" s="25"/>
      <c r="G1" s="25"/>
      <c r="H1" s="25"/>
      <c r="I1" s="25"/>
      <c r="J1" s="26"/>
    </row>
    <row r="2" spans="1:10">
      <c r="A2" s="27"/>
      <c r="B2" s="28"/>
      <c r="C2" s="28"/>
      <c r="D2" s="28"/>
      <c r="E2" s="28"/>
      <c r="F2" s="28"/>
      <c r="G2" s="28"/>
      <c r="H2" s="28"/>
      <c r="I2" s="28"/>
      <c r="J2" s="29"/>
    </row>
    <row r="3" spans="1:10">
      <c r="A3" s="27"/>
      <c r="B3" s="28"/>
      <c r="C3" s="28"/>
      <c r="D3" s="28"/>
      <c r="E3" s="28"/>
      <c r="F3" s="28"/>
      <c r="G3" s="28"/>
      <c r="H3" s="28"/>
      <c r="I3" s="28"/>
      <c r="J3" s="29"/>
    </row>
    <row r="4" spans="1:10">
      <c r="A4" s="27"/>
      <c r="B4" s="28"/>
      <c r="C4" s="28"/>
      <c r="D4" s="28"/>
      <c r="E4" s="28"/>
      <c r="F4" s="28"/>
      <c r="G4" s="28"/>
      <c r="H4" s="28"/>
      <c r="I4" s="28"/>
      <c r="J4" s="29"/>
    </row>
    <row r="5" spans="1:10" ht="15.75" thickBot="1">
      <c r="A5" s="30"/>
      <c r="B5" s="31"/>
      <c r="C5" s="31"/>
      <c r="D5" s="31"/>
      <c r="E5" s="31"/>
      <c r="F5" s="31"/>
      <c r="G5" s="31"/>
      <c r="H5" s="31"/>
      <c r="I5" s="31"/>
      <c r="J5" s="32"/>
    </row>
    <row r="6" spans="1:10" ht="22.5" thickBot="1">
      <c r="A6" s="33" t="s">
        <v>26</v>
      </c>
      <c r="B6" s="34"/>
      <c r="C6" s="34"/>
      <c r="D6" s="34"/>
      <c r="E6" s="34"/>
      <c r="F6" s="34"/>
      <c r="G6" s="34"/>
      <c r="H6" s="35" t="s">
        <v>1</v>
      </c>
      <c r="I6" s="36"/>
      <c r="J6" s="37" t="s">
        <v>2</v>
      </c>
    </row>
    <row r="7" spans="1:10" ht="16.5" thickBot="1">
      <c r="A7" s="1" t="s">
        <v>3</v>
      </c>
      <c r="B7" s="2" t="s">
        <v>4</v>
      </c>
      <c r="C7" s="1" t="s">
        <v>6</v>
      </c>
      <c r="D7" s="1" t="s">
        <v>5</v>
      </c>
      <c r="E7" s="3" t="s">
        <v>7</v>
      </c>
      <c r="F7" s="3" t="s">
        <v>8</v>
      </c>
      <c r="G7" s="4" t="s">
        <v>9</v>
      </c>
      <c r="H7" s="3" t="s">
        <v>10</v>
      </c>
      <c r="I7" s="4" t="s">
        <v>9</v>
      </c>
      <c r="J7" s="38"/>
    </row>
    <row r="8" spans="1:10" ht="15.75">
      <c r="A8" s="5"/>
      <c r="B8" s="6"/>
      <c r="C8" s="6"/>
      <c r="D8" s="6"/>
      <c r="E8" s="7"/>
      <c r="F8" s="7"/>
      <c r="G8" s="7"/>
      <c r="H8" s="8"/>
      <c r="I8" s="8"/>
      <c r="J8" s="9"/>
    </row>
    <row r="9" spans="1:10" ht="15.75">
      <c r="A9" s="5"/>
      <c r="B9" s="6"/>
      <c r="C9" s="6"/>
      <c r="D9" s="6"/>
      <c r="E9" s="7"/>
      <c r="F9" s="7"/>
      <c r="G9" s="7"/>
      <c r="H9" s="8"/>
      <c r="I9" s="8"/>
      <c r="J9" s="9"/>
    </row>
    <row r="10" spans="1:10" ht="15.75">
      <c r="A10" s="5">
        <v>43882</v>
      </c>
      <c r="B10" s="6" t="s">
        <v>28</v>
      </c>
      <c r="C10" s="6" t="s">
        <v>16</v>
      </c>
      <c r="D10" s="6" t="s">
        <v>21</v>
      </c>
      <c r="E10" s="7">
        <v>164.4</v>
      </c>
      <c r="F10" s="7">
        <v>163.80000000000001</v>
      </c>
      <c r="G10" s="7">
        <v>163</v>
      </c>
      <c r="H10" s="8">
        <f>((E10-F10)*D10)</f>
        <v>599.99999999999432</v>
      </c>
      <c r="I10" s="8">
        <f>((E10-G10)*D10)</f>
        <v>1400.0000000000057</v>
      </c>
      <c r="J10" s="9">
        <f t="shared" ref="J10" si="0">SUM(H10+I10)</f>
        <v>2000</v>
      </c>
    </row>
    <row r="11" spans="1:10" ht="15.75">
      <c r="A11" s="5">
        <v>43881</v>
      </c>
      <c r="B11" s="6" t="s">
        <v>22</v>
      </c>
      <c r="C11" s="6" t="s">
        <v>16</v>
      </c>
      <c r="D11" s="6" t="s">
        <v>23</v>
      </c>
      <c r="E11" s="7">
        <v>430.2</v>
      </c>
      <c r="F11" s="7">
        <v>430</v>
      </c>
      <c r="G11" s="7">
        <v>0</v>
      </c>
      <c r="H11" s="8">
        <f>((E11-F11)*D11)*2</f>
        <v>999.99999999994316</v>
      </c>
      <c r="I11" s="8">
        <v>0</v>
      </c>
      <c r="J11" s="9">
        <f t="shared" ref="J11" si="1">SUM(H11+I11)</f>
        <v>999.99999999994316</v>
      </c>
    </row>
    <row r="12" spans="1:10" ht="15.75">
      <c r="A12" s="5">
        <v>43879</v>
      </c>
      <c r="B12" s="6" t="s">
        <v>22</v>
      </c>
      <c r="C12" s="6" t="s">
        <v>16</v>
      </c>
      <c r="D12" s="6" t="s">
        <v>23</v>
      </c>
      <c r="E12" s="7">
        <v>431.7</v>
      </c>
      <c r="F12" s="7">
        <v>431.7</v>
      </c>
      <c r="G12" s="7">
        <v>0</v>
      </c>
      <c r="H12" s="8">
        <f>((E12-F12)*D12)</f>
        <v>0</v>
      </c>
      <c r="I12" s="8">
        <v>0</v>
      </c>
      <c r="J12" s="9">
        <f t="shared" ref="J12" si="2">SUM(H12+I12)</f>
        <v>0</v>
      </c>
    </row>
    <row r="13" spans="1:10" ht="15.75">
      <c r="A13" s="5">
        <v>43878</v>
      </c>
      <c r="B13" s="6" t="s">
        <v>30</v>
      </c>
      <c r="C13" s="6" t="s">
        <v>13</v>
      </c>
      <c r="D13" s="6" t="s">
        <v>21</v>
      </c>
      <c r="E13" s="7">
        <v>146.5</v>
      </c>
      <c r="F13" s="7">
        <v>145.75</v>
      </c>
      <c r="G13" s="7">
        <v>0</v>
      </c>
      <c r="H13" s="8">
        <f>(F13-E13)*D13*2</f>
        <v>-1500</v>
      </c>
      <c r="I13" s="8">
        <v>0</v>
      </c>
      <c r="J13" s="10">
        <f t="shared" ref="J13:J18" si="3">SUM(H13+I13)</f>
        <v>-1500</v>
      </c>
    </row>
    <row r="14" spans="1:10" ht="15.75">
      <c r="A14" s="5">
        <v>43878</v>
      </c>
      <c r="B14" s="6" t="s">
        <v>28</v>
      </c>
      <c r="C14" s="6" t="s">
        <v>13</v>
      </c>
      <c r="D14" s="6" t="s">
        <v>21</v>
      </c>
      <c r="E14" s="7">
        <v>168</v>
      </c>
      <c r="F14" s="7">
        <v>168.7</v>
      </c>
      <c r="G14" s="7">
        <v>168.3</v>
      </c>
      <c r="H14" s="8">
        <f>(F14-E14)*D14</f>
        <v>699.99999999998863</v>
      </c>
      <c r="I14" s="8">
        <f>(G14-E14)*D14</f>
        <v>300.00000000001137</v>
      </c>
      <c r="J14" s="9">
        <f t="shared" si="3"/>
        <v>1000</v>
      </c>
    </row>
    <row r="15" spans="1:10" ht="15.75">
      <c r="A15" s="5">
        <v>43875</v>
      </c>
      <c r="B15" s="6" t="s">
        <v>28</v>
      </c>
      <c r="C15" s="6" t="s">
        <v>13</v>
      </c>
      <c r="D15" s="6" t="s">
        <v>21</v>
      </c>
      <c r="E15" s="7">
        <v>167.7</v>
      </c>
      <c r="F15" s="7">
        <v>168.4</v>
      </c>
      <c r="G15" s="7">
        <v>167.7</v>
      </c>
      <c r="H15" s="8">
        <f>(F15-E15)*D15*2</f>
        <v>1400.0000000000341</v>
      </c>
      <c r="I15" s="8">
        <v>0</v>
      </c>
      <c r="J15" s="9">
        <f t="shared" si="3"/>
        <v>1400.0000000000341</v>
      </c>
    </row>
    <row r="16" spans="1:10" ht="15.75">
      <c r="A16" s="5">
        <v>43874</v>
      </c>
      <c r="B16" s="6" t="s">
        <v>28</v>
      </c>
      <c r="C16" s="6" t="s">
        <v>13</v>
      </c>
      <c r="D16" s="6" t="s">
        <v>21</v>
      </c>
      <c r="E16" s="7">
        <v>168.1</v>
      </c>
      <c r="F16" s="7">
        <v>168.7</v>
      </c>
      <c r="G16" s="7">
        <v>169.3</v>
      </c>
      <c r="H16" s="8">
        <f>(F16-E16)*D16*2</f>
        <v>1199.9999999999886</v>
      </c>
      <c r="I16" s="8">
        <v>0</v>
      </c>
      <c r="J16" s="9">
        <f t="shared" si="3"/>
        <v>1199.9999999999886</v>
      </c>
    </row>
    <row r="17" spans="1:10" ht="15.75">
      <c r="A17" s="5">
        <v>43874</v>
      </c>
      <c r="B17" s="6" t="s">
        <v>22</v>
      </c>
      <c r="C17" s="6" t="s">
        <v>13</v>
      </c>
      <c r="D17" s="6" t="s">
        <v>23</v>
      </c>
      <c r="E17" s="7">
        <v>433</v>
      </c>
      <c r="F17" s="7">
        <v>434.5</v>
      </c>
      <c r="G17" s="7">
        <v>436</v>
      </c>
      <c r="H17" s="8">
        <f>(F17-E17)*D17</f>
        <v>3750</v>
      </c>
      <c r="I17" s="8">
        <f>(G17-E17)*D17</f>
        <v>7500</v>
      </c>
      <c r="J17" s="9">
        <f t="shared" si="3"/>
        <v>11250</v>
      </c>
    </row>
    <row r="18" spans="1:10" ht="15.75">
      <c r="A18" s="5">
        <v>43873</v>
      </c>
      <c r="B18" s="6" t="s">
        <v>30</v>
      </c>
      <c r="C18" s="6" t="s">
        <v>13</v>
      </c>
      <c r="D18" s="6" t="s">
        <v>21</v>
      </c>
      <c r="E18" s="7">
        <v>145.5</v>
      </c>
      <c r="F18" s="7">
        <v>146</v>
      </c>
      <c r="G18" s="7">
        <v>0</v>
      </c>
      <c r="H18" s="8">
        <f>(F18-E18)*D18*2</f>
        <v>1000</v>
      </c>
      <c r="I18" s="8">
        <v>0</v>
      </c>
      <c r="J18" s="9">
        <f t="shared" si="3"/>
        <v>1000</v>
      </c>
    </row>
    <row r="19" spans="1:10" ht="15.75">
      <c r="A19" s="5">
        <v>43872</v>
      </c>
      <c r="B19" s="6" t="s">
        <v>28</v>
      </c>
      <c r="C19" s="6" t="s">
        <v>16</v>
      </c>
      <c r="D19" s="6" t="s">
        <v>21</v>
      </c>
      <c r="E19" s="7">
        <v>167.1</v>
      </c>
      <c r="F19" s="7">
        <v>167.85</v>
      </c>
      <c r="G19" s="7">
        <v>0</v>
      </c>
      <c r="H19" s="8">
        <f>((E19-F19)*D19)*2</f>
        <v>-1500</v>
      </c>
      <c r="I19" s="8">
        <v>0</v>
      </c>
      <c r="J19" s="10">
        <f t="shared" ref="J19" si="4">SUM(H19+I19)</f>
        <v>-1500</v>
      </c>
    </row>
    <row r="20" spans="1:10" ht="15.75">
      <c r="A20" s="5">
        <v>43871</v>
      </c>
      <c r="B20" s="6" t="s">
        <v>24</v>
      </c>
      <c r="C20" s="6" t="s">
        <v>16</v>
      </c>
      <c r="D20" s="6" t="s">
        <v>21</v>
      </c>
      <c r="E20" s="7">
        <v>137</v>
      </c>
      <c r="F20" s="7">
        <v>136.30000000000001</v>
      </c>
      <c r="G20" s="7">
        <v>135.5</v>
      </c>
      <c r="H20" s="8">
        <f>((E20-F20)*D20)</f>
        <v>699.99999999998863</v>
      </c>
      <c r="I20" s="8">
        <f>((E20-G20)*D20)</f>
        <v>1500</v>
      </c>
      <c r="J20" s="9">
        <f t="shared" ref="J20" si="5">SUM(H20+I20)</f>
        <v>2199.9999999999886</v>
      </c>
    </row>
    <row r="21" spans="1:10" ht="15.75">
      <c r="A21" s="5">
        <v>43868</v>
      </c>
      <c r="B21" s="6" t="s">
        <v>28</v>
      </c>
      <c r="C21" s="6" t="s">
        <v>16</v>
      </c>
      <c r="D21" s="6" t="s">
        <v>21</v>
      </c>
      <c r="E21" s="7">
        <v>171.2</v>
      </c>
      <c r="F21" s="7">
        <v>170.6</v>
      </c>
      <c r="G21" s="7">
        <v>170</v>
      </c>
      <c r="H21" s="8">
        <f>((E21-F21)*D21)</f>
        <v>599.99999999999432</v>
      </c>
      <c r="I21" s="8">
        <f>((E21-G21)*D21)</f>
        <v>1199.9999999999886</v>
      </c>
      <c r="J21" s="9">
        <f t="shared" ref="J21" si="6">SUM(H21+I21)</f>
        <v>1799.9999999999829</v>
      </c>
    </row>
    <row r="22" spans="1:10" ht="15.75">
      <c r="A22" s="5">
        <v>43867</v>
      </c>
      <c r="B22" s="6" t="s">
        <v>28</v>
      </c>
      <c r="C22" s="6" t="s">
        <v>16</v>
      </c>
      <c r="D22" s="6" t="s">
        <v>21</v>
      </c>
      <c r="E22" s="7">
        <v>171.8</v>
      </c>
      <c r="F22" s="7">
        <v>171.2</v>
      </c>
      <c r="G22" s="7">
        <v>0</v>
      </c>
      <c r="H22" s="8">
        <f>((E22-F22)*D22)*2</f>
        <v>1200.0000000000455</v>
      </c>
      <c r="I22" s="8">
        <v>0</v>
      </c>
      <c r="J22" s="9">
        <f t="shared" ref="J22" si="7">SUM(H22+I22)</f>
        <v>1200.0000000000455</v>
      </c>
    </row>
    <row r="23" spans="1:10" ht="15.75">
      <c r="A23" s="5">
        <v>43866</v>
      </c>
      <c r="B23" s="6" t="s">
        <v>28</v>
      </c>
      <c r="C23" s="6" t="s">
        <v>16</v>
      </c>
      <c r="D23" s="6" t="s">
        <v>21</v>
      </c>
      <c r="E23" s="7">
        <v>171.7</v>
      </c>
      <c r="F23" s="7">
        <v>171</v>
      </c>
      <c r="G23" s="7">
        <v>0</v>
      </c>
      <c r="H23" s="8">
        <f>((E23-F23)*D23)*2</f>
        <v>1399.9999999999773</v>
      </c>
      <c r="I23" s="8">
        <v>0</v>
      </c>
      <c r="J23" s="9">
        <f t="shared" ref="J23" si="8">SUM(H23+I23)</f>
        <v>1399.9999999999773</v>
      </c>
    </row>
    <row r="24" spans="1:10" ht="15.75">
      <c r="A24" s="5">
        <v>43865</v>
      </c>
      <c r="B24" s="6" t="s">
        <v>28</v>
      </c>
      <c r="C24" s="6" t="s">
        <v>16</v>
      </c>
      <c r="D24" s="6" t="s">
        <v>21</v>
      </c>
      <c r="E24" s="7">
        <v>172.1</v>
      </c>
      <c r="F24" s="7">
        <v>172.85</v>
      </c>
      <c r="G24" s="7">
        <v>0</v>
      </c>
      <c r="H24" s="8">
        <f>((E24-F24)*D24)*2</f>
        <v>-1500</v>
      </c>
      <c r="I24" s="8">
        <v>0</v>
      </c>
      <c r="J24" s="10">
        <f t="shared" ref="J24" si="9">SUM(H24+I24)</f>
        <v>-1500</v>
      </c>
    </row>
    <row r="25" spans="1:10" ht="15.75">
      <c r="A25" s="5">
        <v>43864</v>
      </c>
      <c r="B25" s="6" t="s">
        <v>30</v>
      </c>
      <c r="C25" s="6" t="s">
        <v>16</v>
      </c>
      <c r="D25" s="6" t="s">
        <v>21</v>
      </c>
      <c r="E25" s="7">
        <v>147.25</v>
      </c>
      <c r="F25" s="7">
        <v>146.5</v>
      </c>
      <c r="G25" s="7">
        <v>145.5</v>
      </c>
      <c r="H25" s="8">
        <f>((E25-F25)*D25)</f>
        <v>750</v>
      </c>
      <c r="I25" s="8">
        <f>((E25-G25)*D25)</f>
        <v>1750</v>
      </c>
      <c r="J25" s="9">
        <f t="shared" ref="J25" si="10">SUM(H25+I25)</f>
        <v>2500</v>
      </c>
    </row>
    <row r="26" spans="1:10" ht="15.75">
      <c r="A26" s="5">
        <v>43862</v>
      </c>
      <c r="B26" s="6" t="s">
        <v>28</v>
      </c>
      <c r="C26" s="6" t="s">
        <v>16</v>
      </c>
      <c r="D26" s="6" t="s">
        <v>21</v>
      </c>
      <c r="E26" s="7">
        <v>174.2</v>
      </c>
      <c r="F26" s="7">
        <v>173.8</v>
      </c>
      <c r="G26" s="7">
        <v>0</v>
      </c>
      <c r="H26" s="8">
        <f>((E26-F26)*D26)*2</f>
        <v>799.99999999995453</v>
      </c>
      <c r="I26" s="8">
        <v>0</v>
      </c>
      <c r="J26" s="9">
        <f t="shared" ref="J26" si="11">SUM(H26+I26)</f>
        <v>799.99999999995453</v>
      </c>
    </row>
    <row r="27" spans="1:10" ht="15.75">
      <c r="A27" s="39" t="s">
        <v>31</v>
      </c>
      <c r="B27" s="40"/>
      <c r="C27" s="40"/>
      <c r="D27" s="40"/>
      <c r="E27" s="40"/>
      <c r="F27" s="40"/>
      <c r="G27" s="40"/>
      <c r="H27" s="40"/>
      <c r="I27" s="41"/>
      <c r="J27" s="11">
        <f>SUM(J8:J26)</f>
        <v>24249.999999999913</v>
      </c>
    </row>
    <row r="28" spans="1:10" s="22" customFormat="1" ht="15.75">
      <c r="A28" s="17"/>
      <c r="B28" s="18"/>
      <c r="C28" s="18"/>
      <c r="D28" s="18"/>
      <c r="E28" s="18"/>
      <c r="F28" s="18"/>
      <c r="G28" s="18"/>
      <c r="H28" s="19"/>
      <c r="I28" s="20"/>
      <c r="J28" s="21"/>
    </row>
    <row r="29" spans="1:10" ht="15.75">
      <c r="A29" s="5">
        <v>43861</v>
      </c>
      <c r="B29" s="6" t="s">
        <v>24</v>
      </c>
      <c r="C29" s="6" t="s">
        <v>16</v>
      </c>
      <c r="D29" s="6" t="s">
        <v>21</v>
      </c>
      <c r="E29" s="7">
        <v>139</v>
      </c>
      <c r="F29" s="7">
        <v>138.5</v>
      </c>
      <c r="G29" s="7">
        <v>138</v>
      </c>
      <c r="H29" s="8">
        <f>((E29-F29)*D29)</f>
        <v>500</v>
      </c>
      <c r="I29" s="8">
        <f>((E29-G29)*D29)</f>
        <v>1000</v>
      </c>
      <c r="J29" s="9">
        <f t="shared" ref="J29" si="12">SUM(H29+I29)</f>
        <v>1500</v>
      </c>
    </row>
    <row r="30" spans="1:10" ht="15.75">
      <c r="A30" s="5">
        <v>43861</v>
      </c>
      <c r="B30" s="6" t="s">
        <v>28</v>
      </c>
      <c r="C30" s="6" t="s">
        <v>16</v>
      </c>
      <c r="D30" s="6" t="s">
        <v>21</v>
      </c>
      <c r="E30" s="7">
        <v>174.8</v>
      </c>
      <c r="F30" s="7">
        <v>175.35</v>
      </c>
      <c r="G30" s="7">
        <v>0</v>
      </c>
      <c r="H30" s="8">
        <f>((E30-F30)*D30)*2</f>
        <v>-1099.9999999999659</v>
      </c>
      <c r="I30" s="8">
        <v>0</v>
      </c>
      <c r="J30" s="10">
        <f t="shared" ref="J30:J35" si="13">SUM(H30+I30)</f>
        <v>-1099.9999999999659</v>
      </c>
    </row>
    <row r="31" spans="1:10" ht="15.75">
      <c r="A31" s="5">
        <v>43860</v>
      </c>
      <c r="B31" s="6" t="s">
        <v>28</v>
      </c>
      <c r="C31" s="6" t="s">
        <v>16</v>
      </c>
      <c r="D31" s="6" t="s">
        <v>21</v>
      </c>
      <c r="E31" s="7">
        <v>176.3</v>
      </c>
      <c r="F31" s="7">
        <v>175.8</v>
      </c>
      <c r="G31" s="7">
        <v>175.2</v>
      </c>
      <c r="H31" s="8">
        <f t="shared" ref="H31:H32" si="14">((E31-F31)*D31)</f>
        <v>500</v>
      </c>
      <c r="I31" s="8">
        <f t="shared" ref="I31:I32" si="15">((E31-G31)*D31)</f>
        <v>1100.0000000000227</v>
      </c>
      <c r="J31" s="9">
        <f t="shared" si="13"/>
        <v>1600.0000000000227</v>
      </c>
    </row>
    <row r="32" spans="1:10" ht="15.75">
      <c r="A32" s="5">
        <v>43859</v>
      </c>
      <c r="B32" s="6" t="s">
        <v>28</v>
      </c>
      <c r="C32" s="6" t="s">
        <v>16</v>
      </c>
      <c r="D32" s="6" t="s">
        <v>21</v>
      </c>
      <c r="E32" s="7">
        <v>178.5</v>
      </c>
      <c r="F32" s="7">
        <v>177.75</v>
      </c>
      <c r="G32" s="7">
        <v>177</v>
      </c>
      <c r="H32" s="8">
        <f t="shared" si="14"/>
        <v>750</v>
      </c>
      <c r="I32" s="8">
        <f t="shared" si="15"/>
        <v>1500</v>
      </c>
      <c r="J32" s="9">
        <f t="shared" si="13"/>
        <v>2250</v>
      </c>
    </row>
    <row r="33" spans="1:11" ht="15.75">
      <c r="A33" s="5">
        <v>43858</v>
      </c>
      <c r="B33" s="6" t="s">
        <v>30</v>
      </c>
      <c r="C33" s="6" t="s">
        <v>13</v>
      </c>
      <c r="D33" s="6" t="s">
        <v>21</v>
      </c>
      <c r="E33" s="7">
        <v>149.5</v>
      </c>
      <c r="F33" s="7">
        <v>150</v>
      </c>
      <c r="G33" s="7">
        <v>150.6</v>
      </c>
      <c r="H33" s="8">
        <f t="shared" ref="H33:H35" si="16">(F33-E33)*D33</f>
        <v>500</v>
      </c>
      <c r="I33" s="8">
        <f t="shared" ref="I33:I35" si="17">(G33-E33)*D33*2</f>
        <v>2199.9999999999886</v>
      </c>
      <c r="J33" s="9">
        <f t="shared" si="13"/>
        <v>2699.9999999999886</v>
      </c>
    </row>
    <row r="34" spans="1:11" ht="15.75">
      <c r="A34" s="5">
        <v>43858</v>
      </c>
      <c r="B34" s="6" t="s">
        <v>22</v>
      </c>
      <c r="C34" s="6" t="s">
        <v>13</v>
      </c>
      <c r="D34" s="6" t="s">
        <v>23</v>
      </c>
      <c r="E34" s="7">
        <v>431.5</v>
      </c>
      <c r="F34" s="7">
        <v>433</v>
      </c>
      <c r="G34" s="7">
        <v>435</v>
      </c>
      <c r="H34" s="8">
        <f t="shared" si="16"/>
        <v>3750</v>
      </c>
      <c r="I34" s="8">
        <f t="shared" si="17"/>
        <v>17500</v>
      </c>
      <c r="J34" s="9">
        <f t="shared" si="13"/>
        <v>21250</v>
      </c>
    </row>
    <row r="35" spans="1:11" ht="15.75">
      <c r="A35" s="5">
        <v>43857</v>
      </c>
      <c r="B35" s="6" t="s">
        <v>24</v>
      </c>
      <c r="C35" s="6" t="s">
        <v>13</v>
      </c>
      <c r="D35" s="6" t="s">
        <v>21</v>
      </c>
      <c r="E35" s="7">
        <v>140.4</v>
      </c>
      <c r="F35" s="7">
        <v>140.9</v>
      </c>
      <c r="G35" s="7">
        <v>141.5</v>
      </c>
      <c r="H35" s="8">
        <f t="shared" si="16"/>
        <v>500</v>
      </c>
      <c r="I35" s="8">
        <f t="shared" si="17"/>
        <v>2199.9999999999886</v>
      </c>
      <c r="J35" s="9">
        <f t="shared" si="13"/>
        <v>2699.9999999999886</v>
      </c>
    </row>
    <row r="36" spans="1:11" ht="15.75">
      <c r="A36" s="5">
        <v>43854</v>
      </c>
      <c r="B36" s="6" t="s">
        <v>22</v>
      </c>
      <c r="C36" s="6" t="s">
        <v>16</v>
      </c>
      <c r="D36" s="6" t="s">
        <v>23</v>
      </c>
      <c r="E36" s="7">
        <v>443</v>
      </c>
      <c r="F36" s="7">
        <v>441.5</v>
      </c>
      <c r="G36" s="7">
        <v>440</v>
      </c>
      <c r="H36" s="8">
        <f>((E36-F36)*D36)</f>
        <v>3750</v>
      </c>
      <c r="I36" s="8">
        <f>((E36-G36)*D36)</f>
        <v>7500</v>
      </c>
      <c r="J36" s="9">
        <f t="shared" ref="J36" si="18">SUM(H36+I36)</f>
        <v>11250</v>
      </c>
    </row>
    <row r="37" spans="1:11" ht="15.75">
      <c r="A37" s="5">
        <v>43853</v>
      </c>
      <c r="B37" s="6" t="s">
        <v>28</v>
      </c>
      <c r="C37" s="6" t="s">
        <v>13</v>
      </c>
      <c r="D37" s="6" t="s">
        <v>21</v>
      </c>
      <c r="E37" s="7">
        <v>181.6</v>
      </c>
      <c r="F37" s="7">
        <v>180.85</v>
      </c>
      <c r="G37" s="7">
        <v>0</v>
      </c>
      <c r="H37" s="8">
        <f>(F37-E37)*D37*2</f>
        <v>-1500</v>
      </c>
      <c r="I37" s="8">
        <v>0</v>
      </c>
      <c r="J37" s="10">
        <f>SUM(H37+I37)</f>
        <v>-1500</v>
      </c>
    </row>
    <row r="38" spans="1:11" ht="15.75">
      <c r="A38" s="5">
        <v>43852</v>
      </c>
      <c r="B38" s="6" t="s">
        <v>24</v>
      </c>
      <c r="C38" s="6" t="s">
        <v>16</v>
      </c>
      <c r="D38" s="6" t="s">
        <v>21</v>
      </c>
      <c r="E38" s="7">
        <v>142.19999999999999</v>
      </c>
      <c r="F38" s="7">
        <v>141.69999999999999</v>
      </c>
      <c r="G38" s="7">
        <v>141.19999999999999</v>
      </c>
      <c r="H38" s="8">
        <f>((E38-F38)*D38)</f>
        <v>500</v>
      </c>
      <c r="I38" s="8">
        <f>((E38-G38)*D38)</f>
        <v>1000</v>
      </c>
      <c r="J38" s="9">
        <f t="shared" ref="J38" si="19">SUM(H38+I38)</f>
        <v>1500</v>
      </c>
    </row>
    <row r="39" spans="1:11" ht="15.75">
      <c r="A39" s="5">
        <v>43851</v>
      </c>
      <c r="B39" s="6" t="s">
        <v>28</v>
      </c>
      <c r="C39" s="6" t="s">
        <v>16</v>
      </c>
      <c r="D39" s="6" t="s">
        <v>21</v>
      </c>
      <c r="E39" s="7">
        <v>182.3</v>
      </c>
      <c r="F39" s="7">
        <v>183.05</v>
      </c>
      <c r="G39" s="7">
        <v>0</v>
      </c>
      <c r="H39" s="8">
        <f>((E39-F39)*D39)*2</f>
        <v>-1500</v>
      </c>
      <c r="I39" s="8">
        <v>0</v>
      </c>
      <c r="J39" s="10">
        <f>SUM(H39+I39)*2</f>
        <v>-3000</v>
      </c>
    </row>
    <row r="40" spans="1:11" ht="15.75">
      <c r="A40" s="5">
        <v>43850</v>
      </c>
      <c r="B40" s="6" t="s">
        <v>24</v>
      </c>
      <c r="C40" s="6" t="s">
        <v>13</v>
      </c>
      <c r="D40" s="6" t="s">
        <v>21</v>
      </c>
      <c r="E40" s="7">
        <v>141</v>
      </c>
      <c r="F40" s="7">
        <v>141.5</v>
      </c>
      <c r="G40" s="7">
        <v>0</v>
      </c>
      <c r="H40" s="8">
        <f>(F40-E40)*D40*2</f>
        <v>1000</v>
      </c>
      <c r="I40" s="8">
        <v>0</v>
      </c>
      <c r="J40" s="9">
        <f>SUM(H40+I40)</f>
        <v>1000</v>
      </c>
    </row>
    <row r="41" spans="1:11" ht="15.75">
      <c r="A41" s="5">
        <v>43850</v>
      </c>
      <c r="B41" s="6" t="s">
        <v>28</v>
      </c>
      <c r="C41" s="6" t="s">
        <v>13</v>
      </c>
      <c r="D41" s="6" t="s">
        <v>21</v>
      </c>
      <c r="E41" s="7">
        <v>184.2</v>
      </c>
      <c r="F41" s="7">
        <v>184.7</v>
      </c>
      <c r="G41" s="7">
        <v>0</v>
      </c>
      <c r="H41" s="8">
        <f>(F41-E41)*D41*2</f>
        <v>1000</v>
      </c>
      <c r="I41" s="8">
        <v>0</v>
      </c>
      <c r="J41" s="9">
        <f>SUM(H41+I41)</f>
        <v>1000</v>
      </c>
    </row>
    <row r="42" spans="1:11" ht="15.75">
      <c r="A42" s="5">
        <v>43847</v>
      </c>
      <c r="B42" s="6" t="s">
        <v>28</v>
      </c>
      <c r="C42" s="6" t="s">
        <v>13</v>
      </c>
      <c r="D42" s="6" t="s">
        <v>21</v>
      </c>
      <c r="E42" s="7">
        <v>183.5</v>
      </c>
      <c r="F42" s="7">
        <v>184.1</v>
      </c>
      <c r="G42" s="7">
        <v>184.1</v>
      </c>
      <c r="H42" s="8">
        <f t="shared" ref="H42:H43" si="20">(F42-E42)*D42</f>
        <v>599.99999999999432</v>
      </c>
      <c r="I42" s="8">
        <f t="shared" ref="I42:I43" si="21">(G42-E42)*D42*2</f>
        <v>1199.9999999999886</v>
      </c>
      <c r="J42" s="9">
        <f t="shared" ref="J42:J43" si="22">SUM(H42+I42)</f>
        <v>1799.9999999999829</v>
      </c>
    </row>
    <row r="43" spans="1:11" ht="15.75">
      <c r="A43" s="5">
        <v>43846</v>
      </c>
      <c r="B43" s="6" t="s">
        <v>28</v>
      </c>
      <c r="C43" s="6" t="s">
        <v>13</v>
      </c>
      <c r="D43" s="6" t="s">
        <v>21</v>
      </c>
      <c r="E43" s="7">
        <v>182.6</v>
      </c>
      <c r="F43" s="7">
        <v>183.2</v>
      </c>
      <c r="G43" s="7">
        <v>183.8</v>
      </c>
      <c r="H43" s="8">
        <f t="shared" si="20"/>
        <v>599.99999999999432</v>
      </c>
      <c r="I43" s="8">
        <f t="shared" si="21"/>
        <v>2400.0000000000341</v>
      </c>
      <c r="J43" s="9">
        <f t="shared" si="22"/>
        <v>3000.0000000000282</v>
      </c>
    </row>
    <row r="44" spans="1:11" ht="15.75">
      <c r="A44" s="5">
        <v>43845</v>
      </c>
      <c r="B44" s="6" t="s">
        <v>24</v>
      </c>
      <c r="C44" s="6" t="s">
        <v>13</v>
      </c>
      <c r="D44" s="6" t="s">
        <v>21</v>
      </c>
      <c r="E44" s="7">
        <v>140.30000000000001</v>
      </c>
      <c r="F44" s="7">
        <v>140.80000000000001</v>
      </c>
      <c r="G44" s="7">
        <v>139.65</v>
      </c>
      <c r="H44" s="8">
        <f>(F44-E44)*D44*2</f>
        <v>1000</v>
      </c>
      <c r="I44" s="8">
        <f>(G44-E44)*D44*2</f>
        <v>-1300.0000000000114</v>
      </c>
      <c r="J44" s="10">
        <f>SUM(H44+I44)</f>
        <v>-300.00000000001137</v>
      </c>
      <c r="K44" s="12"/>
    </row>
    <row r="45" spans="1:11" ht="15.75">
      <c r="A45" s="5">
        <v>43844</v>
      </c>
      <c r="B45" s="6" t="s">
        <v>28</v>
      </c>
      <c r="C45" s="6" t="s">
        <v>16</v>
      </c>
      <c r="D45" s="6" t="s">
        <v>21</v>
      </c>
      <c r="E45" s="7">
        <v>181.6</v>
      </c>
      <c r="F45" s="7">
        <v>182.1</v>
      </c>
      <c r="G45" s="7">
        <v>0</v>
      </c>
      <c r="H45" s="8">
        <f>((E45-F45)*D45)*2</f>
        <v>-1000</v>
      </c>
      <c r="I45" s="8">
        <v>0</v>
      </c>
      <c r="J45" s="10">
        <f>SUM(H45+I45)*2</f>
        <v>-2000</v>
      </c>
    </row>
    <row r="46" spans="1:11" ht="15.75">
      <c r="A46" s="5">
        <v>43843</v>
      </c>
      <c r="B46" s="6" t="s">
        <v>28</v>
      </c>
      <c r="C46" s="6" t="s">
        <v>16</v>
      </c>
      <c r="D46" s="6" t="s">
        <v>21</v>
      </c>
      <c r="E46" s="7">
        <v>180.8</v>
      </c>
      <c r="F46" s="7">
        <v>181.55</v>
      </c>
      <c r="G46" s="7">
        <v>0</v>
      </c>
      <c r="H46" s="8">
        <f>((E46-F46)*D46)*2</f>
        <v>-1500</v>
      </c>
      <c r="I46" s="8">
        <v>0</v>
      </c>
      <c r="J46" s="10">
        <f>SUM(H46+I46)*2</f>
        <v>-3000</v>
      </c>
    </row>
    <row r="47" spans="1:11" ht="15.75">
      <c r="A47" s="5">
        <v>43840</v>
      </c>
      <c r="B47" s="6" t="s">
        <v>28</v>
      </c>
      <c r="C47" s="6" t="s">
        <v>16</v>
      </c>
      <c r="D47" s="6" t="s">
        <v>21</v>
      </c>
      <c r="E47" s="7">
        <v>181</v>
      </c>
      <c r="F47" s="7">
        <v>181</v>
      </c>
      <c r="G47" s="7">
        <v>0</v>
      </c>
      <c r="H47" s="8">
        <f>((E47-F47)*D47)*2</f>
        <v>0</v>
      </c>
      <c r="I47" s="8">
        <v>0</v>
      </c>
      <c r="J47" s="9">
        <f t="shared" ref="J47:J48" si="23">SUM(H47+I47)</f>
        <v>0</v>
      </c>
    </row>
    <row r="48" spans="1:11" ht="15.75">
      <c r="A48" s="5">
        <v>43839</v>
      </c>
      <c r="B48" s="6" t="s">
        <v>22</v>
      </c>
      <c r="C48" s="6" t="s">
        <v>16</v>
      </c>
      <c r="D48" s="6" t="s">
        <v>23</v>
      </c>
      <c r="E48" s="7">
        <v>452.7</v>
      </c>
      <c r="F48" s="7">
        <v>451</v>
      </c>
      <c r="G48" s="7">
        <v>449</v>
      </c>
      <c r="H48" s="8">
        <f>((E48-F48)*D48)</f>
        <v>4249.9999999999718</v>
      </c>
      <c r="I48" s="8">
        <f>((E48-G48)*D48)</f>
        <v>9249.9999999999709</v>
      </c>
      <c r="J48" s="9">
        <f t="shared" si="23"/>
        <v>13499.999999999942</v>
      </c>
    </row>
    <row r="49" spans="1:10" ht="15.75">
      <c r="A49" s="5">
        <v>43838</v>
      </c>
      <c r="B49" s="6" t="s">
        <v>28</v>
      </c>
      <c r="C49" s="6" t="s">
        <v>13</v>
      </c>
      <c r="D49" s="6" t="s">
        <v>21</v>
      </c>
      <c r="E49" s="7">
        <v>183.7</v>
      </c>
      <c r="F49" s="7">
        <v>184.3</v>
      </c>
      <c r="G49" s="7">
        <v>184.8</v>
      </c>
      <c r="H49" s="8">
        <f>(F49-E49)*D49</f>
        <v>600.00000000002274</v>
      </c>
      <c r="I49" s="8">
        <f>(G49-E49)*D49*2</f>
        <v>2200.0000000000455</v>
      </c>
      <c r="J49" s="9">
        <f>SUM(H49+I49)</f>
        <v>2800.0000000000682</v>
      </c>
    </row>
    <row r="50" spans="1:10" ht="15.75">
      <c r="A50" s="5">
        <v>43837</v>
      </c>
      <c r="B50" s="6" t="s">
        <v>28</v>
      </c>
      <c r="C50" s="6" t="s">
        <v>13</v>
      </c>
      <c r="D50" s="6" t="s">
        <v>21</v>
      </c>
      <c r="E50" s="7">
        <v>181.7</v>
      </c>
      <c r="F50" s="7">
        <v>182.2</v>
      </c>
      <c r="G50" s="7">
        <v>182.7</v>
      </c>
      <c r="H50" s="8">
        <f>(F50-E50)*D50</f>
        <v>500</v>
      </c>
      <c r="I50" s="8">
        <f>(G50-E50)*D50*2</f>
        <v>2000</v>
      </c>
      <c r="J50" s="9">
        <f>SUM(H50+I50)</f>
        <v>2500</v>
      </c>
    </row>
    <row r="51" spans="1:10" ht="15.75">
      <c r="A51" s="5">
        <v>43836</v>
      </c>
      <c r="B51" s="6" t="s">
        <v>28</v>
      </c>
      <c r="C51" s="6" t="s">
        <v>13</v>
      </c>
      <c r="D51" s="6" t="s">
        <v>21</v>
      </c>
      <c r="E51" s="7">
        <v>181.4</v>
      </c>
      <c r="F51" s="7">
        <v>181.4</v>
      </c>
      <c r="G51" s="7">
        <v>0</v>
      </c>
      <c r="H51" s="8">
        <f>(F51-E51)*D51*2</f>
        <v>0</v>
      </c>
      <c r="I51" s="8">
        <v>0</v>
      </c>
      <c r="J51" s="9">
        <f>SUM(H51+I51)</f>
        <v>0</v>
      </c>
    </row>
    <row r="52" spans="1:10" ht="15.75">
      <c r="A52" s="5">
        <v>43833</v>
      </c>
      <c r="B52" s="6" t="s">
        <v>28</v>
      </c>
      <c r="C52" s="6" t="s">
        <v>13</v>
      </c>
      <c r="D52" s="6" t="s">
        <v>21</v>
      </c>
      <c r="E52" s="7">
        <v>180.5</v>
      </c>
      <c r="F52" s="7">
        <v>181</v>
      </c>
      <c r="G52" s="7">
        <v>179.9</v>
      </c>
      <c r="H52" s="8">
        <f>(F52-E52)*D52</f>
        <v>500</v>
      </c>
      <c r="I52" s="8">
        <f>(G52-E52)*D52*2</f>
        <v>-1199.9999999999886</v>
      </c>
      <c r="J52" s="10">
        <f>SUM(H52+I52)</f>
        <v>-699.99999999998863</v>
      </c>
    </row>
    <row r="53" spans="1:10" ht="15.75">
      <c r="A53" s="5">
        <v>43832</v>
      </c>
      <c r="B53" s="6" t="s">
        <v>28</v>
      </c>
      <c r="C53" s="6" t="s">
        <v>16</v>
      </c>
      <c r="D53" s="6" t="s">
        <v>21</v>
      </c>
      <c r="E53" s="7">
        <v>180.45</v>
      </c>
      <c r="F53" s="7">
        <v>179.95</v>
      </c>
      <c r="G53" s="7">
        <v>179.35</v>
      </c>
      <c r="H53" s="8">
        <f>((E53-F53)*D53)</f>
        <v>500</v>
      </c>
      <c r="I53" s="8">
        <f>((E53-G53)*D53)</f>
        <v>1099.9999999999943</v>
      </c>
      <c r="J53" s="9">
        <f t="shared" ref="J53" si="24">SUM(H53+I53)</f>
        <v>1599.9999999999943</v>
      </c>
    </row>
    <row r="54" spans="1:10" ht="15.75">
      <c r="A54" s="39" t="s">
        <v>20</v>
      </c>
      <c r="B54" s="40"/>
      <c r="C54" s="40"/>
      <c r="D54" s="40"/>
      <c r="E54" s="40"/>
      <c r="F54" s="40"/>
      <c r="G54" s="40"/>
      <c r="H54" s="40"/>
      <c r="I54" s="41"/>
      <c r="J54" s="11">
        <f>SUM(J29:J53)</f>
        <v>60350.000000000044</v>
      </c>
    </row>
  </sheetData>
  <mergeCells count="6">
    <mergeCell ref="A1:J5"/>
    <mergeCell ref="A6:G6"/>
    <mergeCell ref="H6:I6"/>
    <mergeCell ref="J6:J7"/>
    <mergeCell ref="A54:I54"/>
    <mergeCell ref="A27:I27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J49"/>
  <sheetViews>
    <sheetView tabSelected="1" topLeftCell="A7" workbookViewId="0">
      <selection activeCell="J19" sqref="J19"/>
    </sheetView>
  </sheetViews>
  <sheetFormatPr defaultRowHeight="15"/>
  <cols>
    <col min="1" max="1" width="20.7109375" customWidth="1"/>
    <col min="2" max="3" width="13.42578125" customWidth="1"/>
    <col min="4" max="4" width="12" customWidth="1"/>
    <col min="5" max="5" width="11.42578125" customWidth="1"/>
    <col min="6" max="6" width="21" customWidth="1"/>
    <col min="7" max="7" width="12.7109375" customWidth="1"/>
    <col min="8" max="8" width="15.85546875" customWidth="1"/>
    <col min="9" max="9" width="21.7109375" customWidth="1"/>
    <col min="10" max="10" width="22.7109375" customWidth="1"/>
  </cols>
  <sheetData>
    <row r="1" spans="1:10">
      <c r="A1" s="24" t="s">
        <v>0</v>
      </c>
      <c r="B1" s="25"/>
      <c r="C1" s="25"/>
      <c r="D1" s="25"/>
      <c r="E1" s="25"/>
      <c r="F1" s="25"/>
      <c r="G1" s="25"/>
      <c r="H1" s="25"/>
      <c r="I1" s="25"/>
      <c r="J1" s="26"/>
    </row>
    <row r="2" spans="1:10">
      <c r="A2" s="27"/>
      <c r="B2" s="28"/>
      <c r="C2" s="28"/>
      <c r="D2" s="28"/>
      <c r="E2" s="28"/>
      <c r="F2" s="28"/>
      <c r="G2" s="28"/>
      <c r="H2" s="28"/>
      <c r="I2" s="28"/>
      <c r="J2" s="29"/>
    </row>
    <row r="3" spans="1:10">
      <c r="A3" s="27"/>
      <c r="B3" s="28"/>
      <c r="C3" s="28"/>
      <c r="D3" s="28"/>
      <c r="E3" s="28"/>
      <c r="F3" s="28"/>
      <c r="G3" s="28"/>
      <c r="H3" s="28"/>
      <c r="I3" s="28"/>
      <c r="J3" s="29"/>
    </row>
    <row r="4" spans="1:10">
      <c r="A4" s="27"/>
      <c r="B4" s="28"/>
      <c r="C4" s="28"/>
      <c r="D4" s="28"/>
      <c r="E4" s="28"/>
      <c r="F4" s="28"/>
      <c r="G4" s="28"/>
      <c r="H4" s="28"/>
      <c r="I4" s="28"/>
      <c r="J4" s="29"/>
    </row>
    <row r="5" spans="1:10" ht="15.75" thickBot="1">
      <c r="A5" s="30"/>
      <c r="B5" s="31"/>
      <c r="C5" s="31"/>
      <c r="D5" s="31"/>
      <c r="E5" s="31"/>
      <c r="F5" s="31"/>
      <c r="G5" s="31"/>
      <c r="H5" s="31"/>
      <c r="I5" s="31"/>
      <c r="J5" s="32"/>
    </row>
    <row r="6" spans="1:10" ht="22.5" thickBot="1">
      <c r="A6" s="33" t="s">
        <v>25</v>
      </c>
      <c r="B6" s="34"/>
      <c r="C6" s="34"/>
      <c r="D6" s="34"/>
      <c r="E6" s="34"/>
      <c r="F6" s="34"/>
      <c r="G6" s="34"/>
      <c r="H6" s="35" t="s">
        <v>1</v>
      </c>
      <c r="I6" s="36"/>
      <c r="J6" s="37" t="s">
        <v>2</v>
      </c>
    </row>
    <row r="7" spans="1:10" ht="16.5" thickBot="1">
      <c r="A7" s="1" t="s">
        <v>3</v>
      </c>
      <c r="B7" s="2" t="s">
        <v>4</v>
      </c>
      <c r="C7" s="1" t="s">
        <v>6</v>
      </c>
      <c r="D7" s="1" t="s">
        <v>5</v>
      </c>
      <c r="E7" s="3" t="s">
        <v>7</v>
      </c>
      <c r="F7" s="3" t="s">
        <v>8</v>
      </c>
      <c r="G7" s="4" t="s">
        <v>9</v>
      </c>
      <c r="H7" s="3" t="s">
        <v>10</v>
      </c>
      <c r="I7" s="4" t="s">
        <v>9</v>
      </c>
      <c r="J7" s="38"/>
    </row>
    <row r="8" spans="1:10" ht="15.75">
      <c r="A8" s="5"/>
      <c r="B8" s="6"/>
      <c r="C8" s="6"/>
      <c r="D8" s="6"/>
      <c r="E8" s="7"/>
      <c r="F8" s="7"/>
      <c r="G8" s="7"/>
      <c r="H8" s="8"/>
      <c r="I8" s="8"/>
      <c r="J8" s="9"/>
    </row>
    <row r="9" spans="1:10" ht="15.75">
      <c r="A9" s="5"/>
      <c r="B9" s="6"/>
      <c r="C9" s="6"/>
      <c r="D9" s="6"/>
      <c r="E9" s="7"/>
      <c r="F9" s="7"/>
      <c r="G9" s="7"/>
      <c r="H9" s="8"/>
      <c r="I9" s="8"/>
      <c r="J9" s="9"/>
    </row>
    <row r="10" spans="1:10" ht="15.75">
      <c r="A10" s="5">
        <v>43885</v>
      </c>
      <c r="B10" s="6" t="s">
        <v>14</v>
      </c>
      <c r="C10" s="6" t="s">
        <v>16</v>
      </c>
      <c r="D10" s="6" t="s">
        <v>15</v>
      </c>
      <c r="E10" s="7">
        <v>3757</v>
      </c>
      <c r="F10" s="7">
        <v>3735</v>
      </c>
      <c r="G10" s="7">
        <v>3710</v>
      </c>
      <c r="H10" s="8">
        <f>((E10-F10)*D10)</f>
        <v>2200</v>
      </c>
      <c r="I10" s="8">
        <f>((E10-G10)*D10)</f>
        <v>4700</v>
      </c>
      <c r="J10" s="9">
        <f t="shared" ref="J10" si="0">SUM(H10+I10)</f>
        <v>6900</v>
      </c>
    </row>
    <row r="11" spans="1:10" ht="15.75">
      <c r="A11" s="5">
        <v>43881</v>
      </c>
      <c r="B11" s="6" t="s">
        <v>14</v>
      </c>
      <c r="C11" s="6" t="s">
        <v>16</v>
      </c>
      <c r="D11" s="6" t="s">
        <v>15</v>
      </c>
      <c r="E11" s="7">
        <v>3857</v>
      </c>
      <c r="F11" s="7">
        <v>3888</v>
      </c>
      <c r="G11" s="7">
        <v>0</v>
      </c>
      <c r="H11" s="8">
        <f>((E11-F11)*D11)*2</f>
        <v>-6200</v>
      </c>
      <c r="I11" s="8">
        <v>0</v>
      </c>
      <c r="J11" s="10">
        <f t="shared" ref="J11" si="1">SUM(H11+I11)</f>
        <v>-6200</v>
      </c>
    </row>
    <row r="12" spans="1:10" ht="15.75">
      <c r="A12" s="5">
        <v>43880</v>
      </c>
      <c r="B12" s="6" t="s">
        <v>14</v>
      </c>
      <c r="C12" s="6" t="s">
        <v>13</v>
      </c>
      <c r="D12" s="6" t="s">
        <v>15</v>
      </c>
      <c r="E12" s="7">
        <v>3745</v>
      </c>
      <c r="F12" s="7">
        <v>3760</v>
      </c>
      <c r="G12" s="7">
        <v>3780</v>
      </c>
      <c r="H12" s="8">
        <f>(F12-E12)*D12*2</f>
        <v>3000</v>
      </c>
      <c r="I12" s="8">
        <f>(G12-E12)*D12*2</f>
        <v>7000</v>
      </c>
      <c r="J12" s="9">
        <f>SUM(H12+I12)</f>
        <v>10000</v>
      </c>
    </row>
    <row r="13" spans="1:10" ht="15.75">
      <c r="A13" s="5">
        <v>43879</v>
      </c>
      <c r="B13" s="6" t="s">
        <v>14</v>
      </c>
      <c r="C13" s="6" t="s">
        <v>16</v>
      </c>
      <c r="D13" s="6" t="s">
        <v>15</v>
      </c>
      <c r="E13" s="7">
        <v>3682</v>
      </c>
      <c r="F13" s="7">
        <v>3660</v>
      </c>
      <c r="G13" s="7">
        <v>3640</v>
      </c>
      <c r="H13" s="8">
        <f>((E13-F13)*D13)</f>
        <v>2200</v>
      </c>
      <c r="I13" s="8">
        <f>((E13-G13)*D13)</f>
        <v>4200</v>
      </c>
      <c r="J13" s="9">
        <f t="shared" ref="J13" si="2">SUM(H13+I13)</f>
        <v>6400</v>
      </c>
    </row>
    <row r="14" spans="1:10" ht="15.75">
      <c r="A14" s="5">
        <v>43878</v>
      </c>
      <c r="B14" s="6" t="s">
        <v>11</v>
      </c>
      <c r="C14" s="6" t="s">
        <v>13</v>
      </c>
      <c r="D14" s="6" t="s">
        <v>12</v>
      </c>
      <c r="E14" s="7">
        <v>135</v>
      </c>
      <c r="F14" s="7">
        <v>136.5</v>
      </c>
      <c r="G14" s="7">
        <v>138.5</v>
      </c>
      <c r="H14" s="8">
        <f>(F14-E14)*D14*2</f>
        <v>3750</v>
      </c>
      <c r="I14" s="8">
        <f>(G14-E14)*D14*2</f>
        <v>8750</v>
      </c>
      <c r="J14" s="9">
        <f>SUM(H14+I14)</f>
        <v>12500</v>
      </c>
    </row>
    <row r="15" spans="1:10" ht="15.75">
      <c r="A15" s="5">
        <v>43875</v>
      </c>
      <c r="B15" s="6" t="s">
        <v>14</v>
      </c>
      <c r="C15" s="6" t="s">
        <v>13</v>
      </c>
      <c r="D15" s="6" t="s">
        <v>15</v>
      </c>
      <c r="E15" s="7">
        <v>3720</v>
      </c>
      <c r="F15" s="7">
        <v>3740</v>
      </c>
      <c r="G15" s="7">
        <v>3760</v>
      </c>
      <c r="H15" s="8">
        <f>(F15-E15)*D15*2</f>
        <v>4000</v>
      </c>
      <c r="I15" s="8">
        <f>(G15-E15)*D15*2</f>
        <v>8000</v>
      </c>
      <c r="J15" s="9">
        <f>SUM(H15+I15)</f>
        <v>12000</v>
      </c>
    </row>
    <row r="16" spans="1:10" ht="15.75">
      <c r="A16" s="5">
        <v>43874</v>
      </c>
      <c r="B16" s="6" t="s">
        <v>14</v>
      </c>
      <c r="C16" s="6" t="s">
        <v>13</v>
      </c>
      <c r="D16" s="6" t="s">
        <v>15</v>
      </c>
      <c r="E16" s="7">
        <v>3645</v>
      </c>
      <c r="F16" s="7">
        <v>3660</v>
      </c>
      <c r="G16" s="7">
        <v>3680</v>
      </c>
      <c r="H16" s="8">
        <f>(F16-E16)*D16*2</f>
        <v>3000</v>
      </c>
      <c r="I16" s="8">
        <f>(G16-E16)*D16*2</f>
        <v>7000</v>
      </c>
      <c r="J16" s="9">
        <f>SUM(H16+I16)</f>
        <v>10000</v>
      </c>
    </row>
    <row r="17" spans="1:10" ht="15.75">
      <c r="A17" s="5">
        <v>43874</v>
      </c>
      <c r="B17" s="6" t="s">
        <v>11</v>
      </c>
      <c r="C17" s="6" t="s">
        <v>13</v>
      </c>
      <c r="D17" s="6" t="s">
        <v>12</v>
      </c>
      <c r="E17" s="7">
        <v>131.80000000000001</v>
      </c>
      <c r="F17" s="7">
        <v>133.5</v>
      </c>
      <c r="G17" s="7">
        <v>132.30000000000001</v>
      </c>
      <c r="H17" s="8">
        <f>(F17-E17)*D17*2</f>
        <v>4249.9999999999718</v>
      </c>
      <c r="I17" s="8">
        <f>(G17-E17)*D17*2</f>
        <v>1250</v>
      </c>
      <c r="J17" s="9">
        <f>SUM(H17+I17)</f>
        <v>5499.9999999999718</v>
      </c>
    </row>
    <row r="18" spans="1:10" ht="15.75">
      <c r="A18" s="5">
        <v>43873</v>
      </c>
      <c r="B18" s="6" t="s">
        <v>11</v>
      </c>
      <c r="C18" s="6" t="s">
        <v>13</v>
      </c>
      <c r="D18" s="6" t="s">
        <v>12</v>
      </c>
      <c r="E18" s="7">
        <v>129</v>
      </c>
      <c r="F18" s="7">
        <v>130.5</v>
      </c>
      <c r="G18" s="7">
        <v>132.5</v>
      </c>
      <c r="H18" s="8">
        <f>(F18-E18)*D18*2</f>
        <v>3750</v>
      </c>
      <c r="I18" s="8">
        <f>(G18-E18)*D18*2</f>
        <v>8750</v>
      </c>
      <c r="J18" s="9">
        <f>SUM(H18+I18)</f>
        <v>12500</v>
      </c>
    </row>
    <row r="19" spans="1:10" ht="15.75">
      <c r="A19" s="5">
        <v>43872</v>
      </c>
      <c r="B19" s="6" t="s">
        <v>14</v>
      </c>
      <c r="C19" s="6" t="s">
        <v>16</v>
      </c>
      <c r="D19" s="6" t="s">
        <v>15</v>
      </c>
      <c r="E19" s="7">
        <v>3570</v>
      </c>
      <c r="F19" s="7">
        <v>3601</v>
      </c>
      <c r="G19" s="7">
        <v>0</v>
      </c>
      <c r="H19" s="8">
        <f>((E19-F19)*D19)*2</f>
        <v>-6200</v>
      </c>
      <c r="I19" s="8">
        <v>0</v>
      </c>
      <c r="J19" s="10">
        <f t="shared" ref="J19" si="3">SUM(H19+I19)</f>
        <v>-6200</v>
      </c>
    </row>
    <row r="20" spans="1:10" ht="15.75">
      <c r="A20" s="5">
        <v>43871</v>
      </c>
      <c r="B20" s="6" t="s">
        <v>14</v>
      </c>
      <c r="C20" s="6" t="s">
        <v>16</v>
      </c>
      <c r="D20" s="6" t="s">
        <v>15</v>
      </c>
      <c r="E20" s="7">
        <v>3585</v>
      </c>
      <c r="F20" s="7">
        <v>3565</v>
      </c>
      <c r="G20" s="7">
        <v>3545</v>
      </c>
      <c r="H20" s="8">
        <f>((E20-F20)*D20)</f>
        <v>2000</v>
      </c>
      <c r="I20" s="8">
        <f>((E20-G20)*D20)</f>
        <v>4000</v>
      </c>
      <c r="J20" s="9">
        <f t="shared" ref="J20" si="4">SUM(H20+I20)</f>
        <v>6000</v>
      </c>
    </row>
    <row r="21" spans="1:10" ht="15.75">
      <c r="A21" s="5">
        <v>43868</v>
      </c>
      <c r="B21" s="6" t="s">
        <v>14</v>
      </c>
      <c r="C21" s="6" t="s">
        <v>16</v>
      </c>
      <c r="D21" s="6" t="s">
        <v>15</v>
      </c>
      <c r="E21" s="7">
        <v>3632</v>
      </c>
      <c r="F21" s="7">
        <v>3610</v>
      </c>
      <c r="G21" s="7">
        <v>3590</v>
      </c>
      <c r="H21" s="8">
        <f>((E21-F21)*D21)</f>
        <v>2200</v>
      </c>
      <c r="I21" s="8">
        <f>((E21-G21)*D21)</f>
        <v>4200</v>
      </c>
      <c r="J21" s="9">
        <f t="shared" ref="J21" si="5">SUM(H21+I21)</f>
        <v>6400</v>
      </c>
    </row>
    <row r="22" spans="1:10" ht="15.75">
      <c r="A22" s="5">
        <v>43867</v>
      </c>
      <c r="B22" s="6" t="s">
        <v>14</v>
      </c>
      <c r="C22" s="6" t="s">
        <v>13</v>
      </c>
      <c r="D22" s="6" t="s">
        <v>15</v>
      </c>
      <c r="E22" s="7">
        <v>3700</v>
      </c>
      <c r="F22" s="7">
        <v>3669</v>
      </c>
      <c r="G22" s="7">
        <v>0</v>
      </c>
      <c r="H22" s="8">
        <f>(F22-E22)*D22*2</f>
        <v>-6200</v>
      </c>
      <c r="I22" s="8">
        <v>0</v>
      </c>
      <c r="J22" s="10">
        <f>SUM(H22+I22)</f>
        <v>-6200</v>
      </c>
    </row>
    <row r="23" spans="1:10" ht="15.75">
      <c r="A23" s="5">
        <v>43866</v>
      </c>
      <c r="B23" s="6" t="s">
        <v>14</v>
      </c>
      <c r="C23" s="6" t="s">
        <v>16</v>
      </c>
      <c r="D23" s="6" t="s">
        <v>15</v>
      </c>
      <c r="E23" s="7">
        <v>3562</v>
      </c>
      <c r="F23" s="7">
        <v>3593</v>
      </c>
      <c r="G23" s="7">
        <v>0</v>
      </c>
      <c r="H23" s="8">
        <f>((E23-F23)*D23)*2</f>
        <v>-6200</v>
      </c>
      <c r="I23" s="8">
        <v>0</v>
      </c>
      <c r="J23" s="10">
        <f t="shared" ref="J23" si="6">SUM(H23+I23)</f>
        <v>-6200</v>
      </c>
    </row>
    <row r="24" spans="1:10" ht="15.75">
      <c r="A24" s="5">
        <v>43865</v>
      </c>
      <c r="B24" s="6" t="s">
        <v>14</v>
      </c>
      <c r="C24" s="6" t="s">
        <v>16</v>
      </c>
      <c r="D24" s="6" t="s">
        <v>15</v>
      </c>
      <c r="E24" s="7">
        <v>3652</v>
      </c>
      <c r="F24" s="7">
        <v>3625</v>
      </c>
      <c r="G24" s="7">
        <v>3600</v>
      </c>
      <c r="H24" s="8">
        <f>((E24-F24)*D24)</f>
        <v>2700</v>
      </c>
      <c r="I24" s="8">
        <f>((E24-G24)*D24)</f>
        <v>5200</v>
      </c>
      <c r="J24" s="9">
        <f t="shared" ref="J24" si="7">SUM(H24+I24)</f>
        <v>7900</v>
      </c>
    </row>
    <row r="25" spans="1:10" ht="15.75">
      <c r="A25" s="5">
        <v>43864</v>
      </c>
      <c r="B25" s="6" t="s">
        <v>14</v>
      </c>
      <c r="C25" s="6" t="s">
        <v>13</v>
      </c>
      <c r="D25" s="6" t="s">
        <v>15</v>
      </c>
      <c r="E25" s="7">
        <v>3705</v>
      </c>
      <c r="F25" s="7">
        <v>3671</v>
      </c>
      <c r="G25" s="7">
        <v>0</v>
      </c>
      <c r="H25" s="8">
        <f>(F25-E25)*D25*2</f>
        <v>-6800</v>
      </c>
      <c r="I25" s="8">
        <v>0</v>
      </c>
      <c r="J25" s="10">
        <f>SUM(H25+I25)</f>
        <v>-6800</v>
      </c>
    </row>
    <row r="26" spans="1:10" ht="15.75">
      <c r="A26" s="39" t="s">
        <v>31</v>
      </c>
      <c r="B26" s="40"/>
      <c r="C26" s="40"/>
      <c r="D26" s="40"/>
      <c r="E26" s="40"/>
      <c r="F26" s="40"/>
      <c r="G26" s="40"/>
      <c r="H26" s="40"/>
      <c r="I26" s="41"/>
      <c r="J26" s="11">
        <f>SUM(J8:J25)</f>
        <v>64499.999999999971</v>
      </c>
    </row>
    <row r="27" spans="1:10" s="22" customFormat="1" ht="15.75">
      <c r="A27" s="17"/>
      <c r="B27" s="18"/>
      <c r="C27" s="18"/>
      <c r="D27" s="18"/>
      <c r="E27" s="18"/>
      <c r="F27" s="18"/>
      <c r="G27" s="18"/>
      <c r="H27" s="19"/>
      <c r="I27" s="20"/>
      <c r="J27" s="21"/>
    </row>
    <row r="28" spans="1:10" ht="15.75">
      <c r="A28" s="5">
        <v>43861</v>
      </c>
      <c r="B28" s="6" t="s">
        <v>14</v>
      </c>
      <c r="C28" s="6" t="s">
        <v>16</v>
      </c>
      <c r="D28" s="6" t="s">
        <v>15</v>
      </c>
      <c r="E28" s="7">
        <v>3792</v>
      </c>
      <c r="F28" s="7">
        <v>3770</v>
      </c>
      <c r="G28" s="7">
        <v>3750</v>
      </c>
      <c r="H28" s="8">
        <f>((E28-F28)*D28)</f>
        <v>2200</v>
      </c>
      <c r="I28" s="8">
        <f>((E28-G28)*D28)</f>
        <v>4200</v>
      </c>
      <c r="J28" s="9">
        <f t="shared" ref="J28" si="8">SUM(H28+I28)</f>
        <v>6400</v>
      </c>
    </row>
    <row r="29" spans="1:10" ht="15.75">
      <c r="A29" s="5">
        <v>43860</v>
      </c>
      <c r="B29" s="6" t="s">
        <v>14</v>
      </c>
      <c r="C29" s="6" t="s">
        <v>16</v>
      </c>
      <c r="D29" s="6" t="s">
        <v>15</v>
      </c>
      <c r="E29" s="7">
        <v>3777</v>
      </c>
      <c r="F29" s="7">
        <v>3755</v>
      </c>
      <c r="G29" s="7">
        <v>3735</v>
      </c>
      <c r="H29" s="8">
        <f>((E29-F29)*D29)</f>
        <v>2200</v>
      </c>
      <c r="I29" s="8">
        <f>((E29-G29)*D29)</f>
        <v>4200</v>
      </c>
      <c r="J29" s="9">
        <f t="shared" ref="J29" si="9">SUM(H29+I29)</f>
        <v>6400</v>
      </c>
    </row>
    <row r="30" spans="1:10" ht="15.75">
      <c r="A30" s="5">
        <v>43859</v>
      </c>
      <c r="B30" s="6" t="s">
        <v>14</v>
      </c>
      <c r="C30" s="6" t="s">
        <v>16</v>
      </c>
      <c r="D30" s="6" t="s">
        <v>15</v>
      </c>
      <c r="E30" s="7">
        <v>3860</v>
      </c>
      <c r="F30" s="7">
        <v>3845</v>
      </c>
      <c r="G30" s="7">
        <v>3810</v>
      </c>
      <c r="H30" s="8">
        <f>((E30-F30)*D30)</f>
        <v>1500</v>
      </c>
      <c r="I30" s="8">
        <f>((E30-G30)*D30)</f>
        <v>5000</v>
      </c>
      <c r="J30" s="9">
        <f t="shared" ref="J30" si="10">SUM(H30+I30)</f>
        <v>6500</v>
      </c>
    </row>
    <row r="31" spans="1:10" ht="15.75">
      <c r="A31" s="5">
        <v>43858</v>
      </c>
      <c r="B31" s="6" t="s">
        <v>14</v>
      </c>
      <c r="C31" s="6" t="s">
        <v>13</v>
      </c>
      <c r="D31" s="6" t="s">
        <v>15</v>
      </c>
      <c r="E31" s="7">
        <v>3785</v>
      </c>
      <c r="F31" s="7">
        <v>3805</v>
      </c>
      <c r="G31" s="7">
        <v>3825</v>
      </c>
      <c r="H31" s="8">
        <f>(F31-E31)*D31*2</f>
        <v>4000</v>
      </c>
      <c r="I31" s="8">
        <f>(G31-E31)*D31*2</f>
        <v>8000</v>
      </c>
      <c r="J31" s="9">
        <f>SUM(H31+I31)</f>
        <v>12000</v>
      </c>
    </row>
    <row r="32" spans="1:10" ht="15.75">
      <c r="A32" s="5">
        <v>43857</v>
      </c>
      <c r="B32" s="6" t="s">
        <v>14</v>
      </c>
      <c r="C32" s="6" t="s">
        <v>16</v>
      </c>
      <c r="D32" s="6" t="s">
        <v>15</v>
      </c>
      <c r="E32" s="7">
        <v>3777</v>
      </c>
      <c r="F32" s="7">
        <v>3755</v>
      </c>
      <c r="G32" s="7">
        <v>3735</v>
      </c>
      <c r="H32" s="8">
        <f>((E32-F32)*D32)*2</f>
        <v>4400</v>
      </c>
      <c r="I32" s="8">
        <f>((E32-G32)*D32)*2</f>
        <v>8400</v>
      </c>
      <c r="J32" s="9">
        <f t="shared" ref="J32" si="11">SUM(H32+I32)</f>
        <v>12800</v>
      </c>
    </row>
    <row r="33" spans="1:10" ht="15.75">
      <c r="A33" s="5">
        <v>43854</v>
      </c>
      <c r="B33" s="6" t="s">
        <v>14</v>
      </c>
      <c r="C33" s="6" t="s">
        <v>13</v>
      </c>
      <c r="D33" s="6" t="s">
        <v>15</v>
      </c>
      <c r="E33" s="7">
        <v>3963</v>
      </c>
      <c r="F33" s="7">
        <v>3929</v>
      </c>
      <c r="G33" s="7">
        <v>0</v>
      </c>
      <c r="H33" s="8">
        <f>(F33-E33)*D33*2</f>
        <v>-6800</v>
      </c>
      <c r="I33" s="8">
        <v>0</v>
      </c>
      <c r="J33" s="10">
        <f t="shared" ref="J33" si="12">SUM(H33+I33)</f>
        <v>-6800</v>
      </c>
    </row>
    <row r="34" spans="1:10" ht="15.75">
      <c r="A34" s="5">
        <v>43853</v>
      </c>
      <c r="B34" s="6" t="s">
        <v>14</v>
      </c>
      <c r="C34" s="6" t="s">
        <v>16</v>
      </c>
      <c r="D34" s="6" t="s">
        <v>15</v>
      </c>
      <c r="E34" s="7">
        <v>3997</v>
      </c>
      <c r="F34" s="7">
        <v>3975</v>
      </c>
      <c r="G34" s="7">
        <v>3955</v>
      </c>
      <c r="H34" s="8">
        <f>((E34-F34)*D34)*2</f>
        <v>4400</v>
      </c>
      <c r="I34" s="8">
        <f>((E34-G34)*D34)*2</f>
        <v>8400</v>
      </c>
      <c r="J34" s="9">
        <f t="shared" ref="J34" si="13">SUM(H34+I34)</f>
        <v>12800</v>
      </c>
    </row>
    <row r="35" spans="1:10" ht="15.75">
      <c r="A35" s="5">
        <v>43852</v>
      </c>
      <c r="B35" s="6" t="s">
        <v>14</v>
      </c>
      <c r="C35" s="6" t="s">
        <v>16</v>
      </c>
      <c r="D35" s="6" t="s">
        <v>15</v>
      </c>
      <c r="E35" s="7">
        <v>4145</v>
      </c>
      <c r="F35" s="7">
        <v>4125</v>
      </c>
      <c r="G35" s="7">
        <v>4105</v>
      </c>
      <c r="H35" s="8">
        <f>((E35-F35)*D35)*2</f>
        <v>4000</v>
      </c>
      <c r="I35" s="8">
        <f>((E35-G35)*D35)*2</f>
        <v>8000</v>
      </c>
      <c r="J35" s="9">
        <f t="shared" ref="J35" si="14">SUM(H35+I35)</f>
        <v>12000</v>
      </c>
    </row>
    <row r="36" spans="1:10" ht="15.75">
      <c r="A36" s="5">
        <v>43851</v>
      </c>
      <c r="B36" s="6" t="s">
        <v>14</v>
      </c>
      <c r="C36" s="6" t="s">
        <v>16</v>
      </c>
      <c r="D36" s="6" t="s">
        <v>15</v>
      </c>
      <c r="E36" s="7">
        <v>4152</v>
      </c>
      <c r="F36" s="7">
        <v>4130</v>
      </c>
      <c r="G36" s="7">
        <v>4110</v>
      </c>
      <c r="H36" s="8">
        <f>((E36-F36)*D36)*2</f>
        <v>4400</v>
      </c>
      <c r="I36" s="8">
        <f>((E36-G36)*D36)*2</f>
        <v>8400</v>
      </c>
      <c r="J36" s="9">
        <f t="shared" ref="J36" si="15">SUM(H36+I36)</f>
        <v>12800</v>
      </c>
    </row>
    <row r="37" spans="1:10" ht="15.75">
      <c r="A37" s="5">
        <v>43850</v>
      </c>
      <c r="B37" s="6" t="s">
        <v>14</v>
      </c>
      <c r="C37" s="6" t="s">
        <v>13</v>
      </c>
      <c r="D37" s="6" t="s">
        <v>15</v>
      </c>
      <c r="E37" s="7">
        <v>4193</v>
      </c>
      <c r="F37" s="7">
        <v>4193</v>
      </c>
      <c r="G37" s="7">
        <v>0</v>
      </c>
      <c r="H37" s="8">
        <f>(F37-E37)*D37*2</f>
        <v>0</v>
      </c>
      <c r="I37" s="8">
        <v>0</v>
      </c>
      <c r="J37" s="9">
        <f t="shared" ref="J37" si="16">SUM(H37+I37)</f>
        <v>0</v>
      </c>
    </row>
    <row r="38" spans="1:10" ht="15.75">
      <c r="A38" s="5">
        <v>43847</v>
      </c>
      <c r="B38" s="6" t="s">
        <v>14</v>
      </c>
      <c r="C38" s="6" t="s">
        <v>13</v>
      </c>
      <c r="D38" s="6" t="s">
        <v>15</v>
      </c>
      <c r="E38" s="7">
        <v>4165</v>
      </c>
      <c r="F38" s="7">
        <v>4185</v>
      </c>
      <c r="G38" s="7">
        <v>0</v>
      </c>
      <c r="H38" s="8">
        <f>(F38-E38)*D38*2</f>
        <v>4000</v>
      </c>
      <c r="I38" s="8">
        <v>0</v>
      </c>
      <c r="J38" s="9">
        <f t="shared" ref="J38" si="17">SUM(H38+I38)</f>
        <v>4000</v>
      </c>
    </row>
    <row r="39" spans="1:10" ht="15.75">
      <c r="A39" s="5">
        <v>43846</v>
      </c>
      <c r="B39" s="6" t="s">
        <v>14</v>
      </c>
      <c r="C39" s="6" t="s">
        <v>13</v>
      </c>
      <c r="D39" s="6" t="s">
        <v>15</v>
      </c>
      <c r="E39" s="7">
        <v>4133</v>
      </c>
      <c r="F39" s="7">
        <v>4089</v>
      </c>
      <c r="G39" s="7">
        <v>0</v>
      </c>
      <c r="H39" s="8">
        <f>(F39-E39)*D39*2</f>
        <v>-8800</v>
      </c>
      <c r="I39" s="8">
        <v>0</v>
      </c>
      <c r="J39" s="10">
        <f t="shared" ref="J39" si="18">SUM(H39+I39)</f>
        <v>-8800</v>
      </c>
    </row>
    <row r="40" spans="1:10" ht="15.75">
      <c r="A40" s="5">
        <v>43845</v>
      </c>
      <c r="B40" s="6" t="s">
        <v>14</v>
      </c>
      <c r="C40" s="6" t="s">
        <v>13</v>
      </c>
      <c r="D40" s="6" t="s">
        <v>15</v>
      </c>
      <c r="E40" s="7">
        <v>4125</v>
      </c>
      <c r="F40" s="7">
        <v>4089</v>
      </c>
      <c r="G40" s="7">
        <v>0</v>
      </c>
      <c r="H40" s="8">
        <f>(F40-E40)*D40*2</f>
        <v>-7200</v>
      </c>
      <c r="I40" s="8">
        <v>0</v>
      </c>
      <c r="J40" s="10">
        <f t="shared" ref="J40" si="19">SUM(H40+I40)</f>
        <v>-7200</v>
      </c>
    </row>
    <row r="41" spans="1:10" ht="15.75">
      <c r="A41" s="5">
        <v>43844</v>
      </c>
      <c r="B41" s="6" t="s">
        <v>14</v>
      </c>
      <c r="C41" s="6" t="s">
        <v>16</v>
      </c>
      <c r="D41" s="6" t="s">
        <v>15</v>
      </c>
      <c r="E41" s="7">
        <v>4100</v>
      </c>
      <c r="F41" s="7">
        <v>4131</v>
      </c>
      <c r="G41" s="7">
        <v>0</v>
      </c>
      <c r="H41" s="8">
        <f>((E41-F41)*D41)*2</f>
        <v>-6200</v>
      </c>
      <c r="I41" s="8">
        <v>0</v>
      </c>
      <c r="J41" s="10">
        <f t="shared" ref="J41" si="20">SUM(H41+I41)</f>
        <v>-6200</v>
      </c>
    </row>
    <row r="42" spans="1:10" ht="15.75">
      <c r="A42" s="5">
        <v>43840</v>
      </c>
      <c r="B42" s="6" t="s">
        <v>14</v>
      </c>
      <c r="C42" s="6" t="s">
        <v>16</v>
      </c>
      <c r="D42" s="6" t="s">
        <v>15</v>
      </c>
      <c r="E42" s="7">
        <v>4195</v>
      </c>
      <c r="F42" s="7">
        <v>4175</v>
      </c>
      <c r="G42" s="7">
        <v>0</v>
      </c>
      <c r="H42" s="8">
        <f>((E42-F42)*D42)*2</f>
        <v>4000</v>
      </c>
      <c r="I42" s="8">
        <v>0</v>
      </c>
      <c r="J42" s="9">
        <f t="shared" ref="J42:J48" si="21">SUM(H42+I42)</f>
        <v>4000</v>
      </c>
    </row>
    <row r="43" spans="1:10" ht="15.75">
      <c r="A43" s="5">
        <v>43839</v>
      </c>
      <c r="B43" s="6" t="s">
        <v>14</v>
      </c>
      <c r="C43" s="6" t="s">
        <v>13</v>
      </c>
      <c r="D43" s="6" t="s">
        <v>15</v>
      </c>
      <c r="E43" s="7">
        <v>4278</v>
      </c>
      <c r="F43" s="7">
        <v>4278</v>
      </c>
      <c r="G43" s="7">
        <v>0</v>
      </c>
      <c r="H43" s="8">
        <f>(F43-E43)*D43*2</f>
        <v>0</v>
      </c>
      <c r="I43" s="8">
        <v>0</v>
      </c>
      <c r="J43" s="9">
        <f t="shared" si="21"/>
        <v>0</v>
      </c>
    </row>
    <row r="44" spans="1:10" ht="15.75">
      <c r="A44" s="5">
        <v>43838</v>
      </c>
      <c r="B44" s="6" t="s">
        <v>14</v>
      </c>
      <c r="C44" s="6" t="s">
        <v>13</v>
      </c>
      <c r="D44" s="6" t="s">
        <v>15</v>
      </c>
      <c r="E44" s="7">
        <v>4518</v>
      </c>
      <c r="F44" s="7">
        <v>4479</v>
      </c>
      <c r="G44" s="7">
        <v>0</v>
      </c>
      <c r="H44" s="8">
        <f>(F44-E44)*D44*2</f>
        <v>-7800</v>
      </c>
      <c r="I44" s="8">
        <v>0</v>
      </c>
      <c r="J44" s="10">
        <f t="shared" si="21"/>
        <v>-7800</v>
      </c>
    </row>
    <row r="45" spans="1:10" ht="15.75">
      <c r="A45" s="5">
        <v>43837</v>
      </c>
      <c r="B45" s="6" t="s">
        <v>14</v>
      </c>
      <c r="C45" s="6" t="s">
        <v>13</v>
      </c>
      <c r="D45" s="6" t="s">
        <v>15</v>
      </c>
      <c r="E45" s="7">
        <v>4518</v>
      </c>
      <c r="F45" s="7">
        <v>4484</v>
      </c>
      <c r="G45" s="7">
        <v>0</v>
      </c>
      <c r="H45" s="8">
        <f>(F45-E45)*D45*2</f>
        <v>-6800</v>
      </c>
      <c r="I45" s="8">
        <v>0</v>
      </c>
      <c r="J45" s="10">
        <f t="shared" si="21"/>
        <v>-6800</v>
      </c>
    </row>
    <row r="46" spans="1:10" ht="15.75">
      <c r="A46" s="5">
        <v>43836</v>
      </c>
      <c r="B46" s="6" t="s">
        <v>14</v>
      </c>
      <c r="C46" s="6" t="s">
        <v>13</v>
      </c>
      <c r="D46" s="6" t="s">
        <v>15</v>
      </c>
      <c r="E46" s="7">
        <v>4610</v>
      </c>
      <c r="F46" s="7">
        <v>4579</v>
      </c>
      <c r="G46" s="7">
        <v>0</v>
      </c>
      <c r="H46" s="8">
        <f>(F46-E46)*D46*2</f>
        <v>-6200</v>
      </c>
      <c r="I46" s="8">
        <v>0</v>
      </c>
      <c r="J46" s="10">
        <f>SUM(H46+I46)</f>
        <v>-6200</v>
      </c>
    </row>
    <row r="47" spans="1:10" ht="15.75">
      <c r="A47" s="5">
        <v>43833</v>
      </c>
      <c r="B47" s="6" t="s">
        <v>11</v>
      </c>
      <c r="C47" s="6" t="s">
        <v>16</v>
      </c>
      <c r="D47" s="6" t="s">
        <v>12</v>
      </c>
      <c r="E47" s="7">
        <v>153.30000000000001</v>
      </c>
      <c r="F47" s="7">
        <v>151.30000000000001</v>
      </c>
      <c r="G47" s="7">
        <v>149</v>
      </c>
      <c r="H47" s="8">
        <f>((E47-F47)*D47)*2</f>
        <v>5000</v>
      </c>
      <c r="I47" s="8">
        <f>((E47-G47)*D47)*2</f>
        <v>10750.000000000029</v>
      </c>
      <c r="J47" s="9">
        <f t="shared" si="21"/>
        <v>15750.000000000029</v>
      </c>
    </row>
    <row r="48" spans="1:10" ht="15.75">
      <c r="A48" s="5">
        <v>43832</v>
      </c>
      <c r="B48" s="6" t="s">
        <v>11</v>
      </c>
      <c r="C48" s="6" t="s">
        <v>16</v>
      </c>
      <c r="D48" s="6" t="s">
        <v>12</v>
      </c>
      <c r="E48" s="7">
        <v>156.80000000000001</v>
      </c>
      <c r="F48" s="7">
        <v>154.6</v>
      </c>
      <c r="G48" s="7">
        <v>152.4</v>
      </c>
      <c r="H48" s="8">
        <f>((E48-F48)*D48)*2</f>
        <v>5500.0000000000427</v>
      </c>
      <c r="I48" s="8">
        <f>((E48-G48)*D48)*2</f>
        <v>11000.000000000015</v>
      </c>
      <c r="J48" s="9">
        <f t="shared" si="21"/>
        <v>16500.000000000058</v>
      </c>
    </row>
    <row r="49" spans="1:10" ht="15.75">
      <c r="A49" s="39" t="s">
        <v>20</v>
      </c>
      <c r="B49" s="40"/>
      <c r="C49" s="40"/>
      <c r="D49" s="40"/>
      <c r="E49" s="40"/>
      <c r="F49" s="40"/>
      <c r="G49" s="40"/>
      <c r="H49" s="40"/>
      <c r="I49" s="41"/>
      <c r="J49" s="11">
        <f>SUM(J28:J48)</f>
        <v>72150.000000000087</v>
      </c>
    </row>
  </sheetData>
  <mergeCells count="6">
    <mergeCell ref="A1:J5"/>
    <mergeCell ref="A6:G6"/>
    <mergeCell ref="H6:I6"/>
    <mergeCell ref="J6:J7"/>
    <mergeCell ref="A49:I49"/>
    <mergeCell ref="A26:I26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BULLION</vt:lpstr>
      <vt:lpstr>BASE METAL</vt:lpstr>
      <vt:lpstr>ENERGY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2020-02-24T12:18:22Z</dcterms:modified>
</cp:coreProperties>
</file>